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U:\RFP Notes\Network Active Passive RFP\Network RFP\Corrigendum\"/>
    </mc:Choice>
  </mc:AlternateContent>
  <xr:revisionPtr revIDLastSave="0" documentId="13_ncr:1_{56547BD1-CF83-42CE-B319-E6654FF322DD}" xr6:coauthVersionLast="47" xr6:coauthVersionMax="47" xr10:uidLastSave="{00000000-0000-0000-0000-000000000000}"/>
  <bookViews>
    <workbookView xWindow="-120" yWindow="-120" windowWidth="20730" windowHeight="11160" firstSheet="2" activeTab="5" xr2:uid="{00000000-000D-0000-FFFF-FFFF00000000}"/>
  </bookViews>
  <sheets>
    <sheet name="BoQ Quantity" sheetId="5" r:id="rId1"/>
    <sheet name="Access Switches" sheetId="2" r:id="rId2"/>
    <sheet name="Core Switches" sheetId="3" r:id="rId3"/>
    <sheet name="Wireless Access Points" sheetId="7" r:id="rId4"/>
    <sheet name="Passive" sheetId="8" r:id="rId5"/>
    <sheet name="NDL" sheetId="10" r:id="rId6"/>
    <sheet name="Nwetwork Diagram" sheetId="11" r:id="rId7"/>
  </sheets>
  <definedNames>
    <definedName name="_xlnm.Print_Area" localSheetId="4">Passive!$A$1:$E$77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3" i="10" l="1"/>
  <c r="T53" i="10"/>
  <c r="R52" i="10"/>
  <c r="Q52" i="10"/>
  <c r="P52" i="10"/>
  <c r="N52" i="10"/>
  <c r="M52" i="10"/>
  <c r="L52" i="10"/>
  <c r="K52" i="10"/>
  <c r="J52" i="10"/>
  <c r="I52" i="10"/>
  <c r="H52" i="10"/>
  <c r="G52" i="10"/>
  <c r="F52" i="10"/>
  <c r="E52" i="10"/>
  <c r="D52" i="10"/>
  <c r="W50" i="10"/>
  <c r="V50" i="10"/>
  <c r="W49" i="10"/>
  <c r="V49" i="10"/>
  <c r="W48" i="10"/>
  <c r="V48" i="10"/>
  <c r="R46" i="10"/>
  <c r="Q46" i="10"/>
  <c r="P46" i="10"/>
  <c r="N46" i="10"/>
  <c r="M46" i="10"/>
  <c r="L46" i="10"/>
  <c r="K46" i="10"/>
  <c r="J46" i="10"/>
  <c r="D62" i="10" s="1"/>
  <c r="I46" i="10"/>
  <c r="H46" i="10"/>
  <c r="G46" i="10"/>
  <c r="F46" i="10"/>
  <c r="E46" i="10"/>
  <c r="D46" i="10"/>
  <c r="W45" i="10"/>
  <c r="V45" i="10"/>
  <c r="S45" i="10"/>
  <c r="W44" i="10"/>
  <c r="V44" i="10"/>
  <c r="S44" i="10"/>
  <c r="R42" i="10"/>
  <c r="Q42" i="10"/>
  <c r="P42" i="10"/>
  <c r="O42" i="10"/>
  <c r="O53" i="10" s="1"/>
  <c r="N42" i="10"/>
  <c r="M42" i="10"/>
  <c r="L42" i="10"/>
  <c r="K42" i="10"/>
  <c r="J42" i="10"/>
  <c r="I42" i="10"/>
  <c r="H42" i="10"/>
  <c r="G42" i="10"/>
  <c r="F42" i="10"/>
  <c r="E42" i="10"/>
  <c r="D42" i="10"/>
  <c r="W39" i="10"/>
  <c r="V39" i="10"/>
  <c r="S39" i="10"/>
  <c r="W38" i="10"/>
  <c r="V38" i="10"/>
  <c r="S38" i="10"/>
  <c r="W37" i="10"/>
  <c r="V37" i="10"/>
  <c r="S37" i="10"/>
  <c r="W36" i="10"/>
  <c r="V36" i="10"/>
  <c r="S36" i="10"/>
  <c r="W35" i="10"/>
  <c r="V35" i="10"/>
  <c r="S35" i="10"/>
  <c r="W34" i="10"/>
  <c r="V34" i="10"/>
  <c r="S34" i="10"/>
  <c r="W33" i="10"/>
  <c r="V33" i="10"/>
  <c r="S33" i="10"/>
  <c r="W32" i="10"/>
  <c r="V32" i="10"/>
  <c r="S32" i="10"/>
  <c r="W31" i="10"/>
  <c r="V31" i="10"/>
  <c r="S31" i="10"/>
  <c r="W30" i="10"/>
  <c r="V30" i="10"/>
  <c r="S30" i="10"/>
  <c r="W29" i="10"/>
  <c r="V29" i="10"/>
  <c r="S29" i="10"/>
  <c r="W28" i="10"/>
  <c r="V28" i="10"/>
  <c r="S28" i="10"/>
  <c r="W27" i="10"/>
  <c r="V27" i="10"/>
  <c r="S27" i="10"/>
  <c r="W26" i="10"/>
  <c r="V26" i="10"/>
  <c r="S26" i="10"/>
  <c r="W25" i="10"/>
  <c r="V25" i="10"/>
  <c r="S25" i="10"/>
  <c r="W24" i="10"/>
  <c r="V24" i="10"/>
  <c r="S24" i="10"/>
  <c r="W23" i="10"/>
  <c r="V23" i="10"/>
  <c r="S23" i="10"/>
  <c r="W22" i="10"/>
  <c r="V22" i="10"/>
  <c r="S22" i="10"/>
  <c r="W21" i="10"/>
  <c r="V21" i="10"/>
  <c r="S21" i="10"/>
  <c r="W20" i="10"/>
  <c r="V20" i="10"/>
  <c r="S20" i="10"/>
  <c r="W19" i="10"/>
  <c r="V19" i="10"/>
  <c r="S19" i="10"/>
  <c r="W18" i="10"/>
  <c r="V18" i="10"/>
  <c r="S18" i="10"/>
  <c r="W17" i="10"/>
  <c r="V17" i="10"/>
  <c r="S17" i="10"/>
  <c r="W16" i="10"/>
  <c r="V16" i="10"/>
  <c r="S16" i="10"/>
  <c r="W15" i="10"/>
  <c r="V15" i="10"/>
  <c r="S15" i="10"/>
  <c r="W14" i="10"/>
  <c r="V14" i="10"/>
  <c r="S14" i="10"/>
  <c r="W13" i="10"/>
  <c r="V13" i="10"/>
  <c r="S13" i="10"/>
  <c r="W12" i="10"/>
  <c r="V12" i="10"/>
  <c r="S12" i="10"/>
  <c r="W11" i="10"/>
  <c r="V11" i="10"/>
  <c r="S11" i="10"/>
  <c r="W10" i="10"/>
  <c r="V10" i="10"/>
  <c r="S10" i="10"/>
  <c r="W9" i="10"/>
  <c r="V9" i="10"/>
  <c r="S9" i="10"/>
  <c r="W8" i="10"/>
  <c r="V8" i="10"/>
  <c r="W7" i="10"/>
  <c r="V7" i="10"/>
  <c r="S7" i="10"/>
  <c r="W6" i="10"/>
  <c r="V6" i="10"/>
  <c r="W5" i="10"/>
  <c r="V5" i="10"/>
  <c r="S5" i="10"/>
  <c r="W4" i="10"/>
  <c r="V4" i="10"/>
  <c r="S4" i="10"/>
  <c r="F53" i="10" l="1"/>
  <c r="N53" i="10"/>
  <c r="D61" i="10"/>
  <c r="D64" i="10" s="1"/>
  <c r="D66" i="10" s="1"/>
  <c r="F66" i="10" s="1"/>
  <c r="E61" i="10"/>
  <c r="E64" i="10" s="1"/>
  <c r="E66" i="10" s="1"/>
  <c r="G53" i="10"/>
  <c r="Q53" i="10"/>
  <c r="H53" i="10"/>
  <c r="P53" i="10"/>
  <c r="K53" i="10"/>
  <c r="V53" i="10"/>
  <c r="D53" i="10"/>
  <c r="L53" i="10"/>
  <c r="S53" i="10"/>
  <c r="I53" i="10"/>
  <c r="R53" i="10"/>
  <c r="E53" i="10"/>
  <c r="M53" i="10"/>
  <c r="W53" i="10"/>
  <c r="J53" i="10"/>
  <c r="E12" i="8" l="1"/>
  <c r="E11" i="8"/>
  <c r="E6" i="8"/>
  <c r="E5" i="8"/>
  <c r="F64" i="10"/>
</calcChain>
</file>

<file path=xl/sharedStrings.xml><?xml version="1.0" encoding="utf-8"?>
<sst xmlns="http://schemas.openxmlformats.org/spreadsheetml/2006/main" count="407" uniqueCount="276">
  <si>
    <t>No.</t>
  </si>
  <si>
    <t>Minimum Specifications</t>
  </si>
  <si>
    <t>Compliance (Yes/No)</t>
  </si>
  <si>
    <t>Remarks</t>
  </si>
  <si>
    <t>/ Deviation</t>
  </si>
  <si>
    <t>Switch should be 1U and rack mountable in standard 19" rack.</t>
  </si>
  <si>
    <t>Switch should support internal field replaceable unit redundant power supply from day 1.</t>
  </si>
  <si>
    <t>Performance:</t>
  </si>
  <si>
    <t>Switch shall have 1K or more multicast routes.</t>
  </si>
  <si>
    <t>Switch should support at least 16K flow entries</t>
  </si>
  <si>
    <t>Switch should support 128 or more STP Instances.</t>
  </si>
  <si>
    <t>Switch should have 6MB or more packet buffer.</t>
  </si>
  <si>
    <t>Switch should have minimum 4 GB RAM and 4 GB Flash.</t>
  </si>
  <si>
    <t>Switch should have dedicated slot for modular stacking, in addition to asked uplink ports. Should support for minimum 160 Gbps of stacking throughput with 8 switches in single stack.</t>
  </si>
  <si>
    <t>Switch shall have minimum 176 Gbps of switching fabric and 40 Mpps of forwarding rate.</t>
  </si>
  <si>
    <t>Switch shall have minimum 32K MAC Addresses and 250 active VLAN.</t>
  </si>
  <si>
    <t>Should support minimum 4K IPv4 routes or more and 2K IPv6 Routes</t>
  </si>
  <si>
    <t>switch should support 1k QoS Scale Entries</t>
  </si>
  <si>
    <t>Switch should support 48 x 10/100/1000 Mbps Base TX POE+ access ports from day one</t>
  </si>
  <si>
    <t>Switch should have a console port for local administration</t>
  </si>
  <si>
    <t>Switch should support 4 x 1/10 Gig from day One. All uplink port should support LR and SR transreciver from day one(Optional based on Solution)</t>
  </si>
  <si>
    <t>Switch Should Support 9198 Bytes to avoid any Application performance issue</t>
  </si>
  <si>
    <t xml:space="preserve">Switch should  support Voice VLAN to simplify IP telephony installations by keeping voice traffic on a separate VLAN
</t>
  </si>
  <si>
    <t>Layer2 Features</t>
  </si>
  <si>
    <t>Spanning Tree Protocol (802.1d, 802.1w, 802.1s)</t>
  </si>
  <si>
    <t>Should support 802.1q for carrying multiple VLAN's over a link</t>
  </si>
  <si>
    <t>Ability to allow you to manage the available MAC address table space by controlling which interface or VLANs learn MAC addresses</t>
  </si>
  <si>
    <t>Eases troubleshooting by identifying the physical path that a packet takes from source to destination</t>
  </si>
  <si>
    <t>9198 Bytes to avoid any Application
performance issue</t>
  </si>
  <si>
    <t>The switch should support discovery of the neighboring device of the same vendor giving the details about the platform, IP Address, Link connected through etc, thus helping in troubleshooting connectivity problems.</t>
  </si>
  <si>
    <t>Should support 4094 VLAN and 256 Active VLANs</t>
  </si>
  <si>
    <t>Switch should allow redundancy in uplinks. Uplink bundling/aggregation should be supported using LACP.</t>
  </si>
  <si>
    <t>Per-port broadcast, multicast, and unicast storm control prevents faulty end stations from degrading overall system performance.</t>
  </si>
  <si>
    <t>Support for Authentication databases (TACACS, RADIUS).</t>
  </si>
  <si>
    <t>DHCP snooping is a layer 2 security technology built into the operating system of a capable network switch that drops DHCP traffic determined to be unacceptable. The fundamental use case for DHCP snooping is to prevent unauthorized (rogue) DHCP servers offering IP addresses to DHCP clients</t>
  </si>
  <si>
    <t>IP Source Guard is a security feature that restricts IP traffic on untrusted Layer 2 ports by filtering traffic based on the DHCP snooping binding database or manually configured IP source bindings. This feature helps prevent IP spoofing attacks when a host tries to spoof and use the IP address of another host.</t>
  </si>
  <si>
    <t>To enable unicast and/or multicast blocking on a switch port to suppress the flooding of frames being forwarded out through that port.</t>
  </si>
  <si>
    <t>Should support management CLI and web UI over SNMP, RJ-45 USB console access</t>
  </si>
  <si>
    <t>Switch should support Operating Temperature range : -5 to +45 degC</t>
  </si>
  <si>
    <t>Switch should be compatible for IPv4 and IPv6 traffic</t>
  </si>
  <si>
    <t>Switch should support 48 x 10/100/1000 Mbps Base TX NON-POE+ access ports from day one</t>
  </si>
  <si>
    <t>Switch should support 8 x 1/10 Gig from day One. All uplink port should support LR and SR transreciver from day one</t>
  </si>
  <si>
    <t>Switch should have minimum 8 GB RAM and 16 GB Flash.</t>
  </si>
  <si>
    <t>Switch should have dedicated slot for modular stacking, in addition to asked uplink ports. Should support for minimum 480 Gbps of stacking throughput with 8 switches in single stack.</t>
  </si>
  <si>
    <t>Switch shall have minimum 256 Gbps of switching fabric and 40 Mpps of forwarding rate.</t>
  </si>
  <si>
    <t>Should support minimum 24K IPv4 routes or more and 16K IPv6 Routes</t>
  </si>
  <si>
    <t>Switch shall have 8K or more multicast routes.</t>
  </si>
  <si>
    <t>Switch should have 16MB or more packet buffer.</t>
  </si>
  <si>
    <t>switch should support 5k QoS Scale Entries</t>
  </si>
  <si>
    <t>General Features</t>
  </si>
  <si>
    <t>switch should support Change of Authority (COA)</t>
  </si>
  <si>
    <t xml:space="preserve">Switch should re-converge all dynamic routing protocol at the time of routing update changes i.e. Graceful restart for fast re-convergence of
routing protocols (OSPF, IS-IS, BGP)
</t>
  </si>
  <si>
    <t>Switch should support static and dynamic routing</t>
  </si>
  <si>
    <t>Switch should  support Voice VLAN to simplify IP telephony installations by keeping voice traffic on a separate VLAN</t>
  </si>
  <si>
    <t>Availability/Protocol</t>
  </si>
  <si>
    <t>Layer3 Features</t>
  </si>
  <si>
    <t>S/N</t>
  </si>
  <si>
    <t>Particulars</t>
  </si>
  <si>
    <t>Qty</t>
  </si>
  <si>
    <t>Ports</t>
  </si>
  <si>
    <t>Layer2 Switches poE+ with RPS</t>
  </si>
  <si>
    <t>Uplink</t>
  </si>
  <si>
    <t>1 G x 4</t>
  </si>
  <si>
    <t>10 G x 4</t>
  </si>
  <si>
    <t xml:space="preserve">   Wireless Access Points</t>
  </si>
  <si>
    <t>No Required</t>
  </si>
  <si>
    <t>10 G x 8</t>
  </si>
  <si>
    <t>AP can be manage by On-Prim Controller, Cloud or Standalone mode.</t>
  </si>
  <si>
    <t xml:space="preserve">Interface 1: SmartRate port (RJ-45, maximum negotiated
speed 2.5Gbps)
- Auto-sensing link speed (100/1000/2500BASE-T)
and MDI/MDX
</t>
  </si>
  <si>
    <t>Certifications
• UL2043 plenum rating
• Wi-Fi Alliance:
- Wi-Fi CERTIFIED a, b, g, n, ac, ax
- WPA, WPA2 and WPA3 – Enterprise with CNSA option,
Personal(SAE), Enhanced Open ( OWE)
- WMM, WMM-PS, W-Fi Agile Multiband
- Passpoint (release 2)
- Wi-Fi Location
• Bluetooth SIG</t>
  </si>
  <si>
    <t>Interface 2: 10/100/1000BASE-T Ethernet network interface (RJ-45)
- Auto-sensing link speed and MDI/MDX</t>
  </si>
  <si>
    <t>Antenna Type: Four integrated dual-band downtilt
omni-directional antennas for 4x4 MIMO with peak
antenna gain of 4.2dBi in 2.4GHz and 7.5dBi in 5GHz.
Built-in antennas are optimized for horizontal ceiling
mounted orientation of the AP. The downtilt angle for
maximum gain is roughly 30 degrees.</t>
  </si>
  <si>
    <t>Environmental specifications
• Operating conditions
- Temperature: 0C to +50C/+32F to +122F
- Humidity: 5% to 93% non-condensing
- AP is plenum rated for use in air-handling spaces
- ETS 300 019 class 3.2 environments
• Storage and transportation conditions
- Temperature: -40C to +70C/-40F to +158F
- Humidity: 5% to 93% non-condensing
- ETS 300 019 classes 1.2 and 2.3 environments</t>
  </si>
  <si>
    <t>AP type: Indoor, dual radio, 5GHz 802.11ax 4x4 MIMO and
2.4GHz 802.11ax 2x2 MIMO</t>
  </si>
  <si>
    <t>Aggregated Throughput should be upto 2.6Gbps
WPA3 Support
IoT-ready Bluetooth 5 and Zigbee support</t>
  </si>
  <si>
    <t>Pls factor additional Licenses for Controller (Enterprise Licenses which shall include LIC-AP, LIC-PEF, LIC-RFP-LIC-AW)</t>
  </si>
  <si>
    <t>Sr. No.</t>
  </si>
  <si>
    <t>Item Description</t>
  </si>
  <si>
    <t>Make</t>
  </si>
  <si>
    <t>Unit</t>
  </si>
  <si>
    <t>(A1) Supply For Data (Cat6) :</t>
  </si>
  <si>
    <t>GigaSPEED® XL 3071 ETL Verified Category 6 U/UTP Cable, low smoke zero halogen, white jacket, 4 pair count, 1000 ft (305 m) length, WE TOTE® box</t>
  </si>
  <si>
    <t>Nos</t>
  </si>
  <si>
    <t>CommScope M2000 U/UTP Modular Panel 1U, 24 port (Data &amp; R.Data) -Angular Panel</t>
  </si>
  <si>
    <t>GigaSPEED XL® MGS400 Series Category 6 U/UTP Information Outlet, blue -Rack End</t>
  </si>
  <si>
    <t>GigaSPEED XL® MGS400 Series Category 6 U/UTP Information Outlet, Yellow-Rack End</t>
  </si>
  <si>
    <t>GigaSPEED XL® Cat 6 Patch Cord, LSZH,2-Mtrs Blue Rack End</t>
  </si>
  <si>
    <t>GigaSPEED XL® Cat 6 Patch Cord, LSZH,2-Mtrs Blue User End(Outlet to IP Phone)</t>
  </si>
  <si>
    <t>GigaSPEED XL® Cat 6 Patch Cord, LSZH,1-Mtrs Blue User End(IP Phone To Laptop)</t>
  </si>
  <si>
    <t>GigaSPEED XL® Cat 6 Patch Cord, LSZH,2-Mtrs Yellow Rack End</t>
  </si>
  <si>
    <t>GigaSPEED XL® MGS400 Series Category 6 U/UTP Information Outlet, blue-User End</t>
  </si>
  <si>
    <t>GigaSPEED XL® MGS400 Series Category 6 U/UTP Information Outlet, Yellow-User End</t>
  </si>
  <si>
    <t>Faceplate Kit, universal, one port, British Standard style, shuttered, white</t>
  </si>
  <si>
    <t>Faceplate Kit, universal, two ports, British Standard style, shuttered, white</t>
  </si>
  <si>
    <t>Faceplate Kit, universal, Four ports, British Standard style, shuttered, white</t>
  </si>
  <si>
    <t>(A2) Supply For Rack to Rack Interconnectivity :</t>
  </si>
  <si>
    <t>GigaSPEED X10D® 3091B ETL Verified Category 6A U/UTP Cable, white jacket, 4 pair count, 1000 ft (305 m) length, WE TOTE® box</t>
  </si>
  <si>
    <t>GigaSPEED X10D® MGS600 Series Information Outlet ,Red-NR to SR connectivity</t>
  </si>
  <si>
    <t>GigaSPEED X10D® 360GS10E Solid Low Smoke Zero Halogen Cordage
Modular Patch Cord, Red - LSZH - Rack Side NR to SR -2 Mtrs</t>
  </si>
  <si>
    <t>(A3) Supply For CCTV &amp; Wi-Fi Cabling  :</t>
  </si>
  <si>
    <t>GigaSPEED X10D® MGS600 Series Information Outlet ,Blue-Data</t>
  </si>
  <si>
    <t>GigaSPEED X10D® MGS600 Series Information Outlet ,Yellow-R.Data</t>
  </si>
  <si>
    <t>GigaSPEED X10D® 360GS10E Solid Low Smoke Zero Halogen Cordage
Modular Patch Cord,Blue-Data- Rack Side -2 Mtrs</t>
  </si>
  <si>
    <t>GigaSPEED X10D® 360GS10E Solid Low Smoke Zero Halogen Cordage
Modular Patch Cord, Yellow- R.Data 2 Mtrs</t>
  </si>
  <si>
    <t>GigaSPEED X10D® MGS600 Series Information Outlet ,Blue-Data(User Side) Wi-Fi &amp; CCTV</t>
  </si>
  <si>
    <t>GigaSPEED X10D® MGS600 Series Information Outlet ,Yellow-R.Data(User Side) Wi-Fi &amp; CCTV</t>
  </si>
  <si>
    <t>(A4) Supply For Rack &amp; Accessories :</t>
  </si>
  <si>
    <r>
      <rPr>
        <b/>
        <sz val="11"/>
        <color indexed="8"/>
        <rFont val="Calibri"/>
        <family val="2"/>
      </rPr>
      <t>DOUBLE BAY RACK</t>
    </r>
    <r>
      <rPr>
        <sz val="11"/>
        <color indexed="8"/>
        <rFont val="Calibri"/>
        <family val="2"/>
      </rPr>
      <t xml:space="preserve"> AL S34 45U/19W BLACK </t>
    </r>
  </si>
  <si>
    <t xml:space="preserve">APW/NETRACK </t>
  </si>
  <si>
    <t xml:space="preserve">GROUTING BOLT M10x100 SET OF 4  </t>
  </si>
  <si>
    <t>HIGH DENSITY MGR, 45U HEIGHT, 8" Width /18" D</t>
  </si>
  <si>
    <t xml:space="preserve">HIGH DENSITY MGR, 45U HEIGHT, 12"Width /18"D </t>
  </si>
  <si>
    <t>CABLE RUNWAY 1 MTR</t>
  </si>
  <si>
    <t>RUNWAY MOUNTING KIT</t>
  </si>
  <si>
    <t>LADDER CLOSING BKT</t>
  </si>
  <si>
    <t>WALL BKT SET OF 2</t>
  </si>
  <si>
    <t>RUNWAY JOINING BKT RIGHT ANGLE</t>
  </si>
  <si>
    <t>CABLE RUNWAY 2 MTR</t>
  </si>
  <si>
    <t>PDU VERTICAL IEC13WITH 12 SOCKET WITH 32AMP MCB AND INDICATOR WITH 3MTR CABLE</t>
  </si>
  <si>
    <t>CANTILEVER SHELF,19 INCH,1U/255mmD</t>
  </si>
  <si>
    <t>HRDWRE,FRNT PNL,SQR,PKT OF 20</t>
  </si>
  <si>
    <t xml:space="preserve">CYBER RACK 42U 600/1000D </t>
  </si>
  <si>
    <t>DOOR STEEL 600W 42U FULL PERFORATED</t>
  </si>
  <si>
    <t>DOOR STEEL 600W 42U SPLIT PERFORATED</t>
  </si>
  <si>
    <t>CASTOR MED DTY FT BRAKE 100 KG</t>
  </si>
  <si>
    <t>EQUIPMENT SHELF 725MMD/600W</t>
  </si>
  <si>
    <t>FAN HOUSING UNIT</t>
  </si>
  <si>
    <t>FAN 230VAC  90 CFM</t>
  </si>
  <si>
    <t>CABLE MANAGER,1U,19" PVC LOOPS</t>
  </si>
  <si>
    <t>PVC Back Box ( if required)</t>
  </si>
  <si>
    <t>Standard</t>
  </si>
  <si>
    <t xml:space="preserve">2U Cable Manager </t>
  </si>
  <si>
    <t>Cable  dressing accessories</t>
  </si>
  <si>
    <t>Lot.</t>
  </si>
  <si>
    <t>(B) : Installation</t>
  </si>
  <si>
    <t>Cat-6 Cable laying</t>
  </si>
  <si>
    <t>Cat-6A Cable laying</t>
  </si>
  <si>
    <t>Termination of information Outlet - Cat6(User End)- Data &amp; R.Data</t>
  </si>
  <si>
    <t>Termination of information Outlet - Cat6A(Wi-Fi &amp; CCTV End)</t>
  </si>
  <si>
    <t>Termination of Patch Panel(Cat6A)</t>
  </si>
  <si>
    <t>Termination of Patch Panel(Cat6)</t>
  </si>
  <si>
    <t>End to End Testing &amp; Lableing (1171 Ports)</t>
  </si>
  <si>
    <t>Installation of PVC Box(If Required)</t>
  </si>
  <si>
    <t>Project Management Charges</t>
  </si>
  <si>
    <t>Stickering &amp; Documentation Charges</t>
  </si>
  <si>
    <t>Open Rack installation Charges</t>
  </si>
  <si>
    <t>Rack Dressing,Cable Routing,Patch Cord Labeling(Wi-Fi Cables)</t>
  </si>
  <si>
    <t>User/IP/MTR</t>
  </si>
  <si>
    <t>TV/VC</t>
  </si>
  <si>
    <t>WiFi</t>
  </si>
  <si>
    <t>CCTV</t>
  </si>
  <si>
    <t>Face Plate</t>
  </si>
  <si>
    <t>Patch cords</t>
  </si>
  <si>
    <t>Sr No.</t>
  </si>
  <si>
    <t>Location</t>
  </si>
  <si>
    <t>Count</t>
  </si>
  <si>
    <t>Data</t>
  </si>
  <si>
    <t>Redundant Data</t>
  </si>
  <si>
    <t>Printer</t>
  </si>
  <si>
    <t>WIFI- Active</t>
  </si>
  <si>
    <t>WIFI Rednt</t>
  </si>
  <si>
    <t>CCTV Active</t>
  </si>
  <si>
    <t>CCTV Rednt</t>
  </si>
  <si>
    <t>1 Port</t>
  </si>
  <si>
    <t>2 Port</t>
  </si>
  <si>
    <t>4 Port</t>
  </si>
  <si>
    <t xml:space="preserve">IO </t>
  </si>
  <si>
    <t>RJ45</t>
  </si>
  <si>
    <t>Popup Box</t>
  </si>
  <si>
    <t>User End</t>
  </si>
  <si>
    <t>Rack End</t>
  </si>
  <si>
    <t>1</t>
  </si>
  <si>
    <t>Reception</t>
  </si>
  <si>
    <t>2</t>
  </si>
  <si>
    <t>Training Room</t>
  </si>
  <si>
    <t>3</t>
  </si>
  <si>
    <t>4 Seat Meeting Room</t>
  </si>
  <si>
    <t>4</t>
  </si>
  <si>
    <t>8 Seat Meeting Room</t>
  </si>
  <si>
    <t>5</t>
  </si>
  <si>
    <t>6 Seat Meeting Room</t>
  </si>
  <si>
    <t>6</t>
  </si>
  <si>
    <t>Conference/Meeting Room- 11 Seater</t>
  </si>
  <si>
    <t>7</t>
  </si>
  <si>
    <t>Board Room</t>
  </si>
  <si>
    <t>8</t>
  </si>
  <si>
    <t>Security Desk</t>
  </si>
  <si>
    <t>9</t>
  </si>
  <si>
    <t>Doctor Room</t>
  </si>
  <si>
    <t>10</t>
  </si>
  <si>
    <t>HR Room</t>
  </si>
  <si>
    <t>11</t>
  </si>
  <si>
    <t>HR Cabin</t>
  </si>
  <si>
    <t>12</t>
  </si>
  <si>
    <t>VP Cabin</t>
  </si>
  <si>
    <t>13</t>
  </si>
  <si>
    <t>SVP Cabin</t>
  </si>
  <si>
    <t>14</t>
  </si>
  <si>
    <t>EVP Cabin</t>
  </si>
  <si>
    <t>15</t>
  </si>
  <si>
    <t xml:space="preserve">EVP Cabin Chairs </t>
  </si>
  <si>
    <t>16</t>
  </si>
  <si>
    <t>PCOO Cabin</t>
  </si>
  <si>
    <t>17</t>
  </si>
  <si>
    <t>PCOO Cabin Chairs</t>
  </si>
  <si>
    <t>18</t>
  </si>
  <si>
    <t>MD Cabin</t>
  </si>
  <si>
    <t>19</t>
  </si>
  <si>
    <t>MD Cabin Chairs</t>
  </si>
  <si>
    <t>20</t>
  </si>
  <si>
    <t>Executive Lounge</t>
  </si>
  <si>
    <t>21</t>
  </si>
  <si>
    <t>Executive Waiting Area</t>
  </si>
  <si>
    <t>22</t>
  </si>
  <si>
    <t>Pantry</t>
  </si>
  <si>
    <t>23</t>
  </si>
  <si>
    <t>Dealing Room</t>
  </si>
  <si>
    <t>24</t>
  </si>
  <si>
    <t>Research Room</t>
  </si>
  <si>
    <t>25</t>
  </si>
  <si>
    <t>IT Room</t>
  </si>
  <si>
    <t>26</t>
  </si>
  <si>
    <t>Server Room</t>
  </si>
  <si>
    <t>27</t>
  </si>
  <si>
    <t>UPS Room</t>
  </si>
  <si>
    <t>28</t>
  </si>
  <si>
    <t>Store Room</t>
  </si>
  <si>
    <t>29</t>
  </si>
  <si>
    <t>Electric1al Room</t>
  </si>
  <si>
    <t>30</t>
  </si>
  <si>
    <t>Compactor Room</t>
  </si>
  <si>
    <t>31</t>
  </si>
  <si>
    <t>Gym Area</t>
  </si>
  <si>
    <t>32</t>
  </si>
  <si>
    <t>Workstation</t>
  </si>
  <si>
    <t>33</t>
  </si>
  <si>
    <t>Workstation Small</t>
  </si>
  <si>
    <t>34</t>
  </si>
  <si>
    <t>Printer / X-ray Machine</t>
  </si>
  <si>
    <t>35</t>
  </si>
  <si>
    <t>Working Pod</t>
  </si>
  <si>
    <t>36</t>
  </si>
  <si>
    <t>Telephone Both</t>
  </si>
  <si>
    <t>37</t>
  </si>
  <si>
    <t>Buffer</t>
  </si>
  <si>
    <t>PASF&amp;GH Secretary and MD Secretray Desk</t>
  </si>
  <si>
    <t>Total CAT 6 Nodes</t>
  </si>
  <si>
    <t>WIFI</t>
  </si>
  <si>
    <t>Total CAT 6A Nodes</t>
  </si>
  <si>
    <t>Server Rack 1 to Network Rack 1</t>
  </si>
  <si>
    <t>Server Rack 1 to Network Rack 2</t>
  </si>
  <si>
    <t>Server Rack 2 to Network Rack 1</t>
  </si>
  <si>
    <t>Server Rack 2 to Network Rack 2</t>
  </si>
  <si>
    <t>Total CAT 6A Nodes (Interconnect)</t>
  </si>
  <si>
    <t>Total</t>
  </si>
  <si>
    <t>Summary</t>
  </si>
  <si>
    <t xml:space="preserve">Active </t>
  </si>
  <si>
    <t>Redundant</t>
  </si>
  <si>
    <t>Total Data Node</t>
  </si>
  <si>
    <t>Total Node</t>
  </si>
  <si>
    <t xml:space="preserve">BioMetric </t>
  </si>
  <si>
    <t>Bio-redudancy</t>
  </si>
  <si>
    <t>BIO Metric</t>
  </si>
  <si>
    <t>The OEM suggested should be a part of the Leaders quadrant of 2022 Gartner (Report) Magic Quadrant for Enterprise Wired and Wireless LAN Infrastructure</t>
  </si>
  <si>
    <t>Systimax/Panduit /Molex</t>
  </si>
  <si>
    <t>Pls mention Make</t>
  </si>
  <si>
    <t>Pls mention proposed Make</t>
  </si>
  <si>
    <t>Pls mention proposed make</t>
  </si>
  <si>
    <t>Seprate Switch will be provided by CCTV Vendor</t>
  </si>
  <si>
    <t>GN Total</t>
  </si>
  <si>
    <t>Layer3 Switches with RPS (Non-PoE)</t>
  </si>
  <si>
    <t>3 Meter Stack Cable</t>
  </si>
  <si>
    <t>10 G SFP Modules</t>
  </si>
  <si>
    <t>SBICAP shall reserve the rights to increase/decrease no. of switches at time of Purhase order</t>
  </si>
  <si>
    <t>CCTV - Switch will be provided by CCTV Vendor.</t>
  </si>
  <si>
    <t xml:space="preserve">Total WiFi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</si>
</sst>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7" x14ac:knownFonts="1">
    <font>
      <sz val="11"/>
      <color indexed="8"/>
      <name val="Calibri"/>
      <family val="2"/>
      <scheme val="minor"/>
    </font>
    <font>
      <sz val="11"/>
      <color theme="1"/>
      <name val="Calibri"/>
      <family val="2"/>
      <scheme val="minor"/>
    </font>
    <font>
      <b/>
      <sz val="10"/>
      <color indexed="8"/>
      <name val="Arial"/>
      <family val="2"/>
    </font>
    <font>
      <sz val="10"/>
      <color indexed="8"/>
      <name val="Arial"/>
      <family val="2"/>
    </font>
    <font>
      <sz val="10"/>
      <color indexed="8"/>
      <name val="Times New Roman"/>
      <family val="1"/>
    </font>
    <font>
      <b/>
      <sz val="11"/>
      <color indexed="8"/>
      <name val="Calibri"/>
      <family val="2"/>
      <scheme val="minor"/>
    </font>
    <font>
      <sz val="11"/>
      <color indexed="8"/>
      <name val="Calibri"/>
      <family val="2"/>
      <scheme val="minor"/>
    </font>
    <font>
      <sz val="10"/>
      <name val="Arial"/>
      <family val="2"/>
      <charset val="204"/>
    </font>
    <font>
      <b/>
      <sz val="10"/>
      <name val="Tahoma"/>
      <family val="2"/>
      <charset val="1"/>
    </font>
    <font>
      <b/>
      <u/>
      <sz val="10"/>
      <name val="Tahoma"/>
      <family val="2"/>
      <charset val="1"/>
    </font>
    <font>
      <sz val="10"/>
      <name val="Verdana"/>
      <family val="2"/>
      <charset val="1"/>
    </font>
    <font>
      <sz val="10"/>
      <name val="Tahoma"/>
      <family val="2"/>
    </font>
    <font>
      <sz val="10"/>
      <color indexed="8"/>
      <name val="Tahoma"/>
      <family val="2"/>
    </font>
    <font>
      <sz val="10"/>
      <color rgb="FF000000"/>
      <name val="Arial"/>
      <family val="2"/>
    </font>
    <font>
      <sz val="10"/>
      <name val="Arial"/>
      <family val="2"/>
    </font>
    <font>
      <b/>
      <sz val="11"/>
      <color indexed="8"/>
      <name val="Calibri"/>
      <family val="2"/>
    </font>
    <font>
      <sz val="11"/>
      <color indexed="8"/>
      <name val="Calibri"/>
      <family val="2"/>
    </font>
    <font>
      <sz val="11"/>
      <name val="Calibri"/>
      <family val="2"/>
      <scheme val="minor"/>
    </font>
    <font>
      <sz val="12"/>
      <color rgb="FF000000"/>
      <name val="Times New Roman"/>
      <family val="1"/>
    </font>
    <font>
      <sz val="10"/>
      <name val="Tahoma"/>
      <family val="2"/>
      <charset val="1"/>
    </font>
    <font>
      <sz val="10"/>
      <color indexed="8"/>
      <name val="Verdana"/>
      <family val="2"/>
      <charset val="1"/>
    </font>
    <font>
      <sz val="11"/>
      <color rgb="FFFF0000"/>
      <name val="Calibri"/>
      <family val="2"/>
      <scheme val="minor"/>
    </font>
    <font>
      <b/>
      <sz val="11"/>
      <color theme="1"/>
      <name val="Calibri"/>
      <family val="2"/>
      <scheme val="minor"/>
    </font>
    <font>
      <sz val="12"/>
      <color rgb="FFFF0000"/>
      <name val="Times New Roman"/>
      <family val="1"/>
    </font>
    <font>
      <b/>
      <sz val="12"/>
      <color rgb="FFFF0000"/>
      <name val="Times New Roman"/>
      <family val="1"/>
    </font>
    <font>
      <b/>
      <sz val="12"/>
      <name val="Times New Roman"/>
      <family val="1"/>
    </font>
    <font>
      <sz val="12"/>
      <name val="Times New Roman"/>
      <family val="1"/>
    </font>
  </fonts>
  <fills count="17">
    <fill>
      <patternFill patternType="none"/>
    </fill>
    <fill>
      <patternFill patternType="gray125"/>
    </fill>
    <fill>
      <patternFill patternType="solid">
        <fgColor rgb="FFA6A6A6"/>
        <bgColor indexed="64"/>
      </patternFill>
    </fill>
    <fill>
      <patternFill patternType="solid">
        <fgColor rgb="FFFFFF00"/>
        <bgColor indexed="64"/>
      </patternFill>
    </fill>
    <fill>
      <patternFill patternType="solid">
        <fgColor theme="3" tint="0.59999389629810485"/>
        <bgColor indexed="26"/>
      </patternFill>
    </fill>
    <fill>
      <patternFill patternType="solid">
        <fgColor indexed="9"/>
        <bgColor indexed="26"/>
      </patternFill>
    </fill>
    <fill>
      <patternFill patternType="solid">
        <fgColor rgb="FFFFFFFF"/>
        <bgColor indexed="64"/>
      </patternFill>
    </fill>
    <fill>
      <patternFill patternType="solid">
        <fgColor theme="4"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rgb="FF92D050"/>
        <bgColor indexed="64"/>
      </patternFill>
    </fill>
    <fill>
      <patternFill patternType="solid">
        <fgColor theme="3" tint="0.39997558519241921"/>
        <bgColor indexed="64"/>
      </patternFill>
    </fill>
    <fill>
      <patternFill patternType="solid">
        <fgColor rgb="FF00B050"/>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4" tint="0.399975585192419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7" fillId="0" borderId="0"/>
    <xf numFmtId="164" fontId="14" fillId="0" borderId="0"/>
    <xf numFmtId="0" fontId="1" fillId="0" borderId="0"/>
  </cellStyleXfs>
  <cellXfs count="163">
    <xf numFmtId="0" fontId="0" fillId="0" borderId="0" xfId="0"/>
    <xf numFmtId="0" fontId="0" fillId="0" borderId="0" xfId="0"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2" fillId="2" borderId="1" xfId="0" applyFont="1" applyFill="1" applyBorder="1" applyAlignment="1">
      <alignment vertical="center" wrapText="1"/>
    </xf>
    <xf numFmtId="0" fontId="4"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0" fillId="0" borderId="0" xfId="0" applyAlignment="1">
      <alignment wrapText="1"/>
    </xf>
    <xf numFmtId="0" fontId="0" fillId="0" borderId="1" xfId="0" applyBorder="1" applyAlignment="1">
      <alignment wrapText="1"/>
    </xf>
    <xf numFmtId="0" fontId="0" fillId="0" borderId="1" xfId="0"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Border="1" applyAlignment="1">
      <alignment horizontal="center"/>
    </xf>
    <xf numFmtId="0" fontId="5" fillId="3" borderId="1" xfId="0" applyFont="1" applyFill="1" applyBorder="1" applyAlignment="1">
      <alignment horizontal="center"/>
    </xf>
    <xf numFmtId="0" fontId="0" fillId="0" borderId="1" xfId="0" applyBorder="1"/>
    <xf numFmtId="0" fontId="0" fillId="0" borderId="1" xfId="0" applyBorder="1" applyAlignment="1">
      <alignment horizontal="center" vertical="center"/>
    </xf>
    <xf numFmtId="0" fontId="8" fillId="4" borderId="5" xfId="1" applyFont="1" applyFill="1" applyBorder="1" applyAlignment="1">
      <alignment horizontal="center" vertical="center" wrapText="1"/>
    </xf>
    <xf numFmtId="0" fontId="8" fillId="4" borderId="6" xfId="1" applyFont="1" applyFill="1" applyBorder="1" applyAlignment="1">
      <alignment horizontal="center" vertical="center" wrapText="1"/>
    </xf>
    <xf numFmtId="0" fontId="7" fillId="5" borderId="0" xfId="1" applyFill="1"/>
    <xf numFmtId="0" fontId="7" fillId="0" borderId="0" xfId="1"/>
    <xf numFmtId="0" fontId="10" fillId="5" borderId="9" xfId="1" applyFont="1" applyFill="1" applyBorder="1" applyAlignment="1">
      <alignment horizontal="center" vertical="center" wrapText="1"/>
    </xf>
    <xf numFmtId="0" fontId="11" fillId="5" borderId="10" xfId="1" applyFont="1" applyFill="1" applyBorder="1" applyAlignment="1">
      <alignment horizontal="left" vertical="center" wrapText="1"/>
    </xf>
    <xf numFmtId="0" fontId="12" fillId="5" borderId="10" xfId="1" applyFont="1" applyFill="1" applyBorder="1" applyAlignment="1">
      <alignment horizontal="center" vertical="center" wrapText="1"/>
    </xf>
    <xf numFmtId="0" fontId="10" fillId="5" borderId="10" xfId="1" applyFont="1" applyFill="1" applyBorder="1" applyAlignment="1">
      <alignment horizontal="center" vertical="center"/>
    </xf>
    <xf numFmtId="0" fontId="10" fillId="5" borderId="11" xfId="1" applyFont="1" applyFill="1" applyBorder="1" applyAlignment="1">
      <alignment horizontal="center" vertical="center" wrapText="1"/>
    </xf>
    <xf numFmtId="0" fontId="13" fillId="0" borderId="1" xfId="1" applyFont="1" applyBorder="1" applyAlignment="1">
      <alignment vertical="center" wrapText="1"/>
    </xf>
    <xf numFmtId="0" fontId="12" fillId="5" borderId="1" xfId="1" applyFont="1" applyFill="1" applyBorder="1" applyAlignment="1">
      <alignment horizontal="center" vertical="center" wrapText="1"/>
    </xf>
    <xf numFmtId="0" fontId="13" fillId="0" borderId="1" xfId="1" applyFont="1" applyBorder="1" applyAlignment="1">
      <alignment horizontal="center" vertical="center" wrapText="1"/>
    </xf>
    <xf numFmtId="0" fontId="7" fillId="5" borderId="0" xfId="1" applyFill="1" applyAlignment="1">
      <alignment vertical="center"/>
    </xf>
    <xf numFmtId="0" fontId="7" fillId="0" borderId="0" xfId="1" applyAlignment="1">
      <alignment vertical="center"/>
    </xf>
    <xf numFmtId="0" fontId="10" fillId="5" borderId="12" xfId="1" applyFont="1" applyFill="1" applyBorder="1" applyAlignment="1">
      <alignment horizontal="center" vertical="center" wrapText="1"/>
    </xf>
    <xf numFmtId="0" fontId="13" fillId="0" borderId="0" xfId="1" applyFont="1" applyAlignment="1">
      <alignment vertical="center" wrapText="1"/>
    </xf>
    <xf numFmtId="0" fontId="12" fillId="5" borderId="0" xfId="1" applyFont="1" applyFill="1" applyAlignment="1">
      <alignment horizontal="center" vertical="center" wrapText="1"/>
    </xf>
    <xf numFmtId="0" fontId="13" fillId="0" borderId="0" xfId="1" applyFont="1" applyAlignment="1">
      <alignment horizontal="center" vertical="center" wrapText="1"/>
    </xf>
    <xf numFmtId="0" fontId="10" fillId="5" borderId="13" xfId="1" applyFont="1" applyFill="1" applyBorder="1" applyAlignment="1">
      <alignment horizontal="center" vertical="center" wrapText="1"/>
    </xf>
    <xf numFmtId="0" fontId="11" fillId="5" borderId="14" xfId="1" applyFont="1" applyFill="1" applyBorder="1" applyAlignment="1">
      <alignment horizontal="left" vertical="center" wrapText="1"/>
    </xf>
    <xf numFmtId="0" fontId="12" fillId="5" borderId="14" xfId="1" applyFont="1" applyFill="1" applyBorder="1" applyAlignment="1">
      <alignment horizontal="center" vertical="center" wrapText="1"/>
    </xf>
    <xf numFmtId="0" fontId="10" fillId="5" borderId="14" xfId="1" applyFont="1" applyFill="1" applyBorder="1" applyAlignment="1">
      <alignment horizontal="center" vertical="center"/>
    </xf>
    <xf numFmtId="0" fontId="7" fillId="5" borderId="1" xfId="1" applyFill="1" applyBorder="1"/>
    <xf numFmtId="0" fontId="9" fillId="5" borderId="15" xfId="1" applyFont="1" applyFill="1" applyBorder="1" applyAlignment="1">
      <alignment horizontal="center" vertical="center" wrapText="1"/>
    </xf>
    <xf numFmtId="0" fontId="9" fillId="5" borderId="16" xfId="1" applyFont="1" applyFill="1" applyBorder="1" applyAlignment="1">
      <alignment horizontal="center" vertical="center" wrapText="1"/>
    </xf>
    <xf numFmtId="0" fontId="10" fillId="5" borderId="17" xfId="1" applyFont="1" applyFill="1" applyBorder="1" applyAlignment="1">
      <alignment horizontal="center" vertical="center" wrapText="1"/>
    </xf>
    <xf numFmtId="0" fontId="13" fillId="0" borderId="18" xfId="1" applyFont="1" applyBorder="1" applyAlignment="1">
      <alignment vertical="center" wrapText="1"/>
    </xf>
    <xf numFmtId="0" fontId="13" fillId="0" borderId="18" xfId="1" applyFont="1" applyBorder="1" applyAlignment="1">
      <alignment horizontal="center" vertical="center" wrapText="1"/>
    </xf>
    <xf numFmtId="0" fontId="1" fillId="0" borderId="14" xfId="2" applyNumberFormat="1" applyFont="1" applyBorder="1" applyAlignment="1">
      <alignment vertical="center" wrapText="1"/>
    </xf>
    <xf numFmtId="0" fontId="17" fillId="0" borderId="14" xfId="2" applyNumberFormat="1" applyFont="1" applyBorder="1" applyAlignment="1">
      <alignment horizontal="center" vertical="center"/>
    </xf>
    <xf numFmtId="0" fontId="17" fillId="0" borderId="1" xfId="2" applyNumberFormat="1" applyFont="1" applyBorder="1" applyAlignment="1">
      <alignment vertical="center" wrapText="1"/>
    </xf>
    <xf numFmtId="0" fontId="17" fillId="0" borderId="1" xfId="2" applyNumberFormat="1" applyFont="1" applyBorder="1" applyAlignment="1">
      <alignment horizontal="center" vertical="center"/>
    </xf>
    <xf numFmtId="0" fontId="1" fillId="0" borderId="1" xfId="3" applyBorder="1" applyAlignment="1">
      <alignment vertical="center" wrapText="1"/>
    </xf>
    <xf numFmtId="0" fontId="6" fillId="0" borderId="1" xfId="2" applyNumberFormat="1" applyFont="1" applyBorder="1" applyAlignment="1">
      <alignment vertical="center" wrapText="1"/>
    </xf>
    <xf numFmtId="0" fontId="18" fillId="0" borderId="1" xfId="3" applyFont="1" applyBorder="1" applyAlignment="1">
      <alignment vertical="center" wrapText="1"/>
    </xf>
    <xf numFmtId="0" fontId="1" fillId="0" borderId="1" xfId="2" applyNumberFormat="1" applyFont="1" applyBorder="1" applyAlignment="1">
      <alignment horizontal="left" vertical="center"/>
    </xf>
    <xf numFmtId="0" fontId="18" fillId="6" borderId="1" xfId="3" applyFont="1" applyFill="1" applyBorder="1" applyAlignment="1">
      <alignment horizontal="center" vertical="center" wrapText="1"/>
    </xf>
    <xf numFmtId="0" fontId="18" fillId="0" borderId="1" xfId="3" applyFont="1" applyBorder="1" applyAlignment="1">
      <alignment horizontal="center" vertical="center" wrapText="1"/>
    </xf>
    <xf numFmtId="0" fontId="18" fillId="6" borderId="1" xfId="3" applyFont="1" applyFill="1" applyBorder="1" applyAlignment="1">
      <alignment vertical="center" wrapText="1"/>
    </xf>
    <xf numFmtId="0" fontId="7" fillId="0" borderId="1" xfId="1" applyBorder="1" applyAlignment="1">
      <alignment vertical="center" wrapText="1"/>
    </xf>
    <xf numFmtId="0" fontId="7" fillId="0" borderId="1" xfId="1" applyBorder="1" applyAlignment="1">
      <alignment horizontal="center" vertical="center"/>
    </xf>
    <xf numFmtId="0" fontId="10" fillId="5" borderId="23" xfId="1" applyFont="1" applyFill="1" applyBorder="1" applyAlignment="1">
      <alignment horizontal="center" vertical="center" wrapText="1"/>
    </xf>
    <xf numFmtId="0" fontId="7" fillId="0" borderId="24" xfId="1" applyBorder="1" applyAlignment="1">
      <alignment vertical="center" wrapText="1"/>
    </xf>
    <xf numFmtId="0" fontId="7" fillId="0" borderId="24" xfId="1" applyBorder="1" applyAlignment="1">
      <alignment horizontal="center" vertical="center"/>
    </xf>
    <xf numFmtId="0" fontId="19" fillId="5" borderId="25" xfId="1" applyFont="1" applyFill="1" applyBorder="1" applyAlignment="1">
      <alignment horizontal="center" vertical="center" wrapText="1"/>
    </xf>
    <xf numFmtId="0" fontId="19" fillId="0" borderId="26" xfId="1" applyFont="1" applyBorder="1" applyAlignment="1" applyProtection="1">
      <alignment horizontal="left" vertical="center" wrapText="1"/>
      <protection locked="0"/>
    </xf>
    <xf numFmtId="0" fontId="19" fillId="5" borderId="26" xfId="1" applyFont="1" applyFill="1" applyBorder="1" applyAlignment="1">
      <alignment horizontal="center" vertical="center" wrapText="1"/>
    </xf>
    <xf numFmtId="0" fontId="19" fillId="5" borderId="11" xfId="1" applyFont="1" applyFill="1" applyBorder="1" applyAlignment="1">
      <alignment horizontal="center" vertical="center" wrapText="1"/>
    </xf>
    <xf numFmtId="0" fontId="19" fillId="5" borderId="23" xfId="1" applyFont="1" applyFill="1" applyBorder="1" applyAlignment="1">
      <alignment horizontal="center" vertical="center" wrapText="1"/>
    </xf>
    <xf numFmtId="0" fontId="11" fillId="5" borderId="0" xfId="1" applyFont="1" applyFill="1" applyAlignment="1">
      <alignment wrapText="1"/>
    </xf>
    <xf numFmtId="0" fontId="11" fillId="5" borderId="0" xfId="1" applyFont="1" applyFill="1"/>
    <xf numFmtId="0" fontId="11" fillId="5" borderId="12" xfId="1" applyFont="1" applyFill="1" applyBorder="1"/>
    <xf numFmtId="0" fontId="14" fillId="5" borderId="0" xfId="1" applyFont="1" applyFill="1" applyAlignment="1">
      <alignment wrapText="1"/>
    </xf>
    <xf numFmtId="0" fontId="14" fillId="5" borderId="0" xfId="1" applyFont="1" applyFill="1"/>
    <xf numFmtId="0" fontId="0" fillId="0" borderId="0" xfId="0" applyAlignment="1">
      <alignment horizontal="center" vertical="center"/>
    </xf>
    <xf numFmtId="0" fontId="0" fillId="0" borderId="0" xfId="0" applyAlignment="1">
      <alignment horizontal="left" vertical="center"/>
    </xf>
    <xf numFmtId="0" fontId="22" fillId="9" borderId="13" xfId="0" applyFont="1" applyFill="1" applyBorder="1" applyAlignment="1">
      <alignment horizontal="center" vertical="center" wrapText="1"/>
    </xf>
    <xf numFmtId="0" fontId="22" fillId="9" borderId="14" xfId="0" applyFont="1" applyFill="1" applyBorder="1" applyAlignment="1">
      <alignment horizontal="left" vertical="center" wrapText="1"/>
    </xf>
    <xf numFmtId="0" fontId="22" fillId="9" borderId="14" xfId="0" applyFont="1" applyFill="1" applyBorder="1" applyAlignment="1">
      <alignment horizontal="center" vertical="center" wrapText="1"/>
    </xf>
    <xf numFmtId="0" fontId="24" fillId="9" borderId="14" xfId="0" applyFont="1" applyFill="1" applyBorder="1" applyAlignment="1">
      <alignment horizontal="center" vertical="center" wrapText="1"/>
    </xf>
    <xf numFmtId="0" fontId="25" fillId="9" borderId="14" xfId="0" applyFont="1" applyFill="1" applyBorder="1" applyAlignment="1">
      <alignment horizontal="center" vertical="center" wrapText="1"/>
    </xf>
    <xf numFmtId="0" fontId="22" fillId="8" borderId="14" xfId="0" applyFont="1" applyFill="1" applyBorder="1" applyAlignment="1">
      <alignment horizontal="center" vertical="center" wrapText="1"/>
    </xf>
    <xf numFmtId="0" fontId="22" fillId="8" borderId="27" xfId="0" applyFont="1" applyFill="1" applyBorder="1" applyAlignment="1">
      <alignment horizontal="center" vertical="center" wrapText="1"/>
    </xf>
    <xf numFmtId="0" fontId="22" fillId="0" borderId="3"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0" xfId="0" applyFont="1" applyAlignment="1">
      <alignment horizontal="center" vertical="center" wrapText="1"/>
    </xf>
    <xf numFmtId="0" fontId="0" fillId="0" borderId="11" xfId="0" quotePrefix="1" applyBorder="1" applyAlignment="1">
      <alignment horizontal="center" vertical="center"/>
    </xf>
    <xf numFmtId="0" fontId="0" fillId="0" borderId="1" xfId="0" applyBorder="1" applyAlignment="1">
      <alignment horizontal="left" vertical="center"/>
    </xf>
    <xf numFmtId="0" fontId="0" fillId="8" borderId="1" xfId="0" applyFill="1" applyBorder="1" applyAlignment="1">
      <alignment horizontal="center" vertical="center"/>
    </xf>
    <xf numFmtId="0" fontId="0" fillId="8" borderId="28" xfId="0" applyFill="1" applyBorder="1" applyAlignment="1">
      <alignment horizontal="center" vertical="center"/>
    </xf>
    <xf numFmtId="0" fontId="0" fillId="0" borderId="3" xfId="0" applyBorder="1" applyAlignment="1">
      <alignment horizontal="center" vertical="center"/>
    </xf>
    <xf numFmtId="0" fontId="26" fillId="0" borderId="1" xfId="0" applyFont="1" applyBorder="1" applyAlignment="1">
      <alignment horizontal="left" vertical="center"/>
    </xf>
    <xf numFmtId="0" fontId="0" fillId="3" borderId="1" xfId="0" applyFill="1" applyBorder="1" applyAlignment="1">
      <alignment horizontal="left" vertical="center"/>
    </xf>
    <xf numFmtId="0" fontId="0" fillId="0" borderId="17" xfId="0" quotePrefix="1" applyBorder="1" applyAlignment="1">
      <alignment horizontal="center" vertical="center"/>
    </xf>
    <xf numFmtId="0" fontId="0" fillId="3" borderId="18" xfId="0" applyFill="1" applyBorder="1" applyAlignment="1">
      <alignment horizontal="left" vertical="center" wrapText="1"/>
    </xf>
    <xf numFmtId="0" fontId="22" fillId="7" borderId="17" xfId="0" applyFont="1" applyFill="1" applyBorder="1" applyAlignment="1">
      <alignment horizontal="center" vertical="center"/>
    </xf>
    <xf numFmtId="0" fontId="22" fillId="7" borderId="18" xfId="0" applyFont="1" applyFill="1" applyBorder="1" applyAlignment="1">
      <alignment horizontal="left" vertical="center"/>
    </xf>
    <xf numFmtId="0" fontId="22" fillId="7" borderId="18" xfId="0" applyFont="1" applyFill="1" applyBorder="1" applyAlignment="1">
      <alignment horizontal="center" vertical="center"/>
    </xf>
    <xf numFmtId="0" fontId="22" fillId="0" borderId="3" xfId="0" applyFont="1" applyBorder="1" applyAlignment="1">
      <alignment horizontal="center" vertical="center"/>
    </xf>
    <xf numFmtId="0" fontId="22" fillId="0" borderId="1" xfId="0" applyFont="1" applyBorder="1" applyAlignment="1">
      <alignment horizontal="center" vertical="center"/>
    </xf>
    <xf numFmtId="0" fontId="22" fillId="0" borderId="0" xfId="0" applyFont="1" applyAlignment="1">
      <alignment horizontal="center" vertical="center"/>
    </xf>
    <xf numFmtId="0" fontId="0" fillId="0" borderId="13" xfId="0" applyBorder="1" applyAlignment="1">
      <alignment horizontal="center" vertical="center"/>
    </xf>
    <xf numFmtId="0" fontId="22" fillId="0" borderId="14" xfId="0" applyFont="1" applyBorder="1" applyAlignment="1">
      <alignment horizontal="left" vertical="center"/>
    </xf>
    <xf numFmtId="0" fontId="0" fillId="0" borderId="14" xfId="0" applyBorder="1" applyAlignment="1">
      <alignment horizontal="center" vertical="center"/>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28" xfId="0" applyBorder="1" applyAlignment="1">
      <alignment horizontal="center" vertical="center"/>
    </xf>
    <xf numFmtId="0" fontId="22" fillId="7" borderId="29" xfId="0" applyFont="1" applyFill="1" applyBorder="1" applyAlignment="1">
      <alignment horizontal="center" vertical="center"/>
    </xf>
    <xf numFmtId="0" fontId="22" fillId="0" borderId="13" xfId="0" applyFont="1" applyBorder="1" applyAlignment="1">
      <alignment horizontal="center" vertical="center"/>
    </xf>
    <xf numFmtId="0" fontId="22" fillId="0" borderId="14" xfId="0" applyFont="1" applyBorder="1" applyAlignment="1">
      <alignment horizontal="center" vertical="center"/>
    </xf>
    <xf numFmtId="0" fontId="22" fillId="0" borderId="27" xfId="0" applyFont="1" applyBorder="1" applyAlignment="1">
      <alignment horizontal="center" vertical="center"/>
    </xf>
    <xf numFmtId="0" fontId="22" fillId="7" borderId="23" xfId="0" applyFont="1" applyFill="1" applyBorder="1" applyAlignment="1">
      <alignment horizontal="center" vertical="center"/>
    </xf>
    <xf numFmtId="0" fontId="22" fillId="7" borderId="24" xfId="0" applyFont="1" applyFill="1" applyBorder="1" applyAlignment="1">
      <alignment horizontal="left" vertical="center"/>
    </xf>
    <xf numFmtId="0" fontId="22" fillId="7" borderId="24" xfId="0" applyFont="1" applyFill="1" applyBorder="1" applyAlignment="1">
      <alignment horizontal="center" vertical="center"/>
    </xf>
    <xf numFmtId="0" fontId="0" fillId="10" borderId="10" xfId="0" applyFill="1" applyBorder="1" applyAlignment="1">
      <alignment horizontal="center" vertical="center"/>
    </xf>
    <xf numFmtId="0" fontId="0" fillId="11" borderId="10" xfId="0" applyFill="1" applyBorder="1" applyAlignment="1">
      <alignment horizontal="center" vertical="center"/>
    </xf>
    <xf numFmtId="0" fontId="0" fillId="12" borderId="10" xfId="0" applyFill="1" applyBorder="1" applyAlignment="1">
      <alignment horizontal="center" vertical="center"/>
    </xf>
    <xf numFmtId="0" fontId="0" fillId="13" borderId="10" xfId="0" applyFill="1" applyBorder="1" applyAlignment="1">
      <alignment horizontal="center" vertical="center"/>
    </xf>
    <xf numFmtId="0" fontId="0" fillId="14" borderId="10" xfId="0" applyFill="1" applyBorder="1" applyAlignment="1">
      <alignment horizontal="center" vertical="center"/>
    </xf>
    <xf numFmtId="0" fontId="0" fillId="15" borderId="10" xfId="0" applyFill="1" applyBorder="1" applyAlignment="1">
      <alignment horizontal="center" vertical="center"/>
    </xf>
    <xf numFmtId="0" fontId="0" fillId="3" borderId="1" xfId="0" applyFill="1" applyBorder="1" applyAlignment="1">
      <alignment horizontal="center" vertical="center"/>
    </xf>
    <xf numFmtId="0" fontId="0" fillId="14" borderId="1" xfId="0" applyFill="1" applyBorder="1" applyAlignment="1">
      <alignment horizontal="center" vertical="center"/>
    </xf>
    <xf numFmtId="0" fontId="7" fillId="5" borderId="1" xfId="1" applyFill="1" applyBorder="1" applyAlignment="1">
      <alignment vertical="center"/>
    </xf>
    <xf numFmtId="0" fontId="19" fillId="5" borderId="30" xfId="1" applyFont="1" applyFill="1" applyBorder="1" applyAlignment="1">
      <alignment horizontal="center" vertical="center" wrapText="1"/>
    </xf>
    <xf numFmtId="0" fontId="5" fillId="3" borderId="1" xfId="0" applyFont="1" applyFill="1" applyBorder="1" applyAlignment="1">
      <alignment horizontal="left"/>
    </xf>
    <xf numFmtId="0" fontId="5" fillId="3" borderId="1" xfId="0" applyFont="1" applyFill="1" applyBorder="1"/>
    <xf numFmtId="0" fontId="22" fillId="0" borderId="31" xfId="0" applyFont="1" applyBorder="1" applyAlignment="1">
      <alignment horizontal="center" vertical="center"/>
    </xf>
    <xf numFmtId="0" fontId="0" fillId="11" borderId="1" xfId="0" applyFill="1" applyBorder="1" applyAlignment="1">
      <alignment horizontal="center"/>
    </xf>
    <xf numFmtId="0" fontId="5" fillId="11" borderId="1" xfId="0" applyFont="1" applyFill="1" applyBorder="1" applyAlignment="1">
      <alignment horizontal="center"/>
    </xf>
    <xf numFmtId="0" fontId="0" fillId="16" borderId="1" xfId="0" applyFill="1" applyBorder="1" applyAlignment="1">
      <alignment horizontal="left" vertical="center"/>
    </xf>
    <xf numFmtId="0" fontId="5" fillId="16" borderId="1" xfId="0" applyFont="1" applyFill="1" applyBorder="1" applyAlignment="1">
      <alignment horizontal="center" vertical="center"/>
    </xf>
    <xf numFmtId="0" fontId="22" fillId="16" borderId="1" xfId="0" applyFont="1" applyFill="1" applyBorder="1" applyAlignment="1">
      <alignment horizontal="left" vertical="center"/>
    </xf>
    <xf numFmtId="0" fontId="22" fillId="16" borderId="1" xfId="0" applyFont="1" applyFill="1" applyBorder="1" applyAlignment="1">
      <alignment horizontal="center" vertical="center"/>
    </xf>
    <xf numFmtId="0" fontId="5" fillId="16" borderId="0" xfId="0" applyFont="1" applyFill="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1" xfId="0" applyFont="1" applyBorder="1" applyAlignment="1">
      <alignment horizontal="center" vertical="center" wrapText="1"/>
    </xf>
    <xf numFmtId="0" fontId="11" fillId="5" borderId="21" xfId="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11" fillId="5" borderId="9"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1" fillId="5" borderId="1" xfId="1" applyFont="1" applyFill="1" applyBorder="1" applyAlignment="1">
      <alignment horizontal="center" vertical="center" wrapText="1"/>
    </xf>
    <xf numFmtId="0" fontId="9" fillId="5" borderId="7" xfId="1" applyFont="1" applyFill="1" applyBorder="1" applyAlignment="1">
      <alignment horizontal="center" vertical="center" wrapText="1"/>
    </xf>
    <xf numFmtId="0" fontId="9" fillId="5" borderId="8" xfId="1" applyFont="1" applyFill="1" applyBorder="1" applyAlignment="1">
      <alignment horizontal="center" vertical="center" wrapText="1"/>
    </xf>
    <xf numFmtId="0" fontId="10" fillId="5" borderId="7" xfId="1" applyFont="1" applyFill="1" applyBorder="1" applyAlignment="1">
      <alignment horizontal="center" vertical="center" wrapText="1"/>
    </xf>
    <xf numFmtId="0" fontId="10" fillId="5" borderId="8" xfId="1" applyFont="1" applyFill="1" applyBorder="1" applyAlignment="1">
      <alignment horizontal="center" vertical="center" wrapText="1"/>
    </xf>
    <xf numFmtId="0" fontId="9" fillId="5" borderId="19" xfId="1" applyFont="1" applyFill="1" applyBorder="1" applyAlignment="1">
      <alignment horizontal="center" vertical="center" wrapText="1"/>
    </xf>
    <xf numFmtId="0" fontId="9" fillId="5" borderId="20" xfId="1" applyFont="1" applyFill="1" applyBorder="1" applyAlignment="1">
      <alignment horizontal="center" vertical="center" wrapText="1"/>
    </xf>
    <xf numFmtId="0" fontId="20" fillId="0" borderId="2" xfId="1" applyFont="1" applyBorder="1" applyAlignment="1">
      <alignment horizontal="left" vertical="center" wrapText="1"/>
    </xf>
    <xf numFmtId="0" fontId="20" fillId="0" borderId="4" xfId="1" applyFont="1" applyBorder="1" applyAlignment="1">
      <alignment horizontal="left" vertical="center" wrapText="1"/>
    </xf>
    <xf numFmtId="0" fontId="20" fillId="0" borderId="3" xfId="1" applyFont="1" applyBorder="1" applyAlignment="1">
      <alignment horizontal="left" vertical="center" wrapText="1"/>
    </xf>
    <xf numFmtId="0" fontId="11" fillId="5" borderId="17" xfId="1" applyFont="1" applyFill="1" applyBorder="1" applyAlignment="1">
      <alignment horizontal="center" vertical="center" wrapText="1"/>
    </xf>
    <xf numFmtId="0" fontId="20" fillId="0" borderId="2" xfId="1" applyFont="1" applyBorder="1" applyAlignment="1">
      <alignment horizontal="center" vertical="center" wrapText="1"/>
    </xf>
    <xf numFmtId="0" fontId="20" fillId="0" borderId="4" xfId="1" applyFont="1" applyBorder="1" applyAlignment="1">
      <alignment horizontal="center" vertical="center" wrapText="1"/>
    </xf>
    <xf numFmtId="0" fontId="20" fillId="0" borderId="3" xfId="1" applyFont="1" applyBorder="1" applyAlignment="1">
      <alignment horizontal="center" vertical="center" wrapText="1"/>
    </xf>
    <xf numFmtId="0" fontId="0" fillId="3" borderId="1" xfId="0" applyFill="1" applyBorder="1" applyAlignment="1">
      <alignment horizontal="center" vertical="center"/>
    </xf>
    <xf numFmtId="0" fontId="21" fillId="7" borderId="18" xfId="0" applyFont="1" applyFill="1" applyBorder="1" applyAlignment="1">
      <alignment horizontal="center" vertical="center"/>
    </xf>
    <xf numFmtId="0" fontId="0" fillId="8" borderId="18" xfId="0" applyFill="1" applyBorder="1" applyAlignment="1">
      <alignment horizontal="center" vertical="center"/>
    </xf>
    <xf numFmtId="0" fontId="0" fillId="0" borderId="1" xfId="0" applyBorder="1" applyAlignment="1">
      <alignment horizontal="center" vertical="center"/>
    </xf>
    <xf numFmtId="0" fontId="0" fillId="10" borderId="10" xfId="0" applyFill="1" applyBorder="1" applyAlignment="1">
      <alignment horizontal="center" vertical="center"/>
    </xf>
    <xf numFmtId="0" fontId="23" fillId="7" borderId="18" xfId="0" applyFont="1" applyFill="1" applyBorder="1" applyAlignment="1">
      <alignment horizontal="center" vertical="center"/>
    </xf>
    <xf numFmtId="0" fontId="0" fillId="0" borderId="1" xfId="0" applyBorder="1" applyAlignment="1">
      <alignment horizontal="left" vertical="center" wrapText="1"/>
    </xf>
    <xf numFmtId="0" fontId="5" fillId="0" borderId="1" xfId="0" applyFont="1" applyFill="1" applyBorder="1" applyAlignment="1">
      <alignment horizontal="center" vertical="center"/>
    </xf>
  </cellXfs>
  <cellStyles count="4">
    <cellStyle name="Normal" xfId="0" builtinId="0"/>
    <cellStyle name="Normal 2" xfId="1" xr:uid="{A1820926-00A7-4175-8091-A59CEFAF8515}"/>
    <cellStyle name="Normal 2 2" xfId="2" xr:uid="{82F4D95E-B769-448E-A957-198F2E96DC86}"/>
    <cellStyle name="Normal 8" xfId="3" xr:uid="{B7DFCAA4-2D1B-4A68-A1EC-B2BF5BDB53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560686</xdr:colOff>
      <xdr:row>25</xdr:row>
      <xdr:rowOff>37500</xdr:rowOff>
    </xdr:to>
    <xdr:pic>
      <xdr:nvPicPr>
        <xdr:cNvPr id="3" name="Picture 2">
          <a:extLst>
            <a:ext uri="{FF2B5EF4-FFF2-40B4-BE49-F238E27FC236}">
              <a16:creationId xmlns:a16="http://schemas.microsoft.com/office/drawing/2014/main" id="{BE3F707E-63D1-D120-B323-3B934F4C6D19}"/>
            </a:ext>
          </a:extLst>
        </xdr:cNvPr>
        <xdr:cNvPicPr>
          <a:picLocks noChangeAspect="1"/>
        </xdr:cNvPicPr>
      </xdr:nvPicPr>
      <xdr:blipFill>
        <a:blip xmlns:r="http://schemas.openxmlformats.org/officeDocument/2006/relationships" r:embed="rId1"/>
        <a:stretch>
          <a:fillRect/>
        </a:stretch>
      </xdr:blipFill>
      <xdr:spPr>
        <a:xfrm>
          <a:off x="0" y="0"/>
          <a:ext cx="10314286" cy="4800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9"/>
  <sheetViews>
    <sheetView workbookViewId="0">
      <selection activeCell="B10" sqref="B10"/>
    </sheetView>
  </sheetViews>
  <sheetFormatPr defaultRowHeight="15" x14ac:dyDescent="0.25"/>
  <cols>
    <col min="1" max="1" width="6" customWidth="1"/>
    <col min="2" max="2" width="72.42578125" customWidth="1"/>
    <col min="3" max="4" width="8.7109375" customWidth="1"/>
    <col min="5" max="5" width="13.7109375" customWidth="1"/>
  </cols>
  <sheetData>
    <row r="1" spans="1:5" x14ac:dyDescent="0.25">
      <c r="A1" s="13" t="s">
        <v>56</v>
      </c>
      <c r="B1" s="13" t="s">
        <v>57</v>
      </c>
      <c r="C1" s="13" t="s">
        <v>58</v>
      </c>
      <c r="D1" s="13" t="s">
        <v>59</v>
      </c>
      <c r="E1" s="13" t="s">
        <v>61</v>
      </c>
    </row>
    <row r="2" spans="1:5" x14ac:dyDescent="0.25">
      <c r="A2" s="123">
        <v>1</v>
      </c>
      <c r="B2" s="123" t="s">
        <v>270</v>
      </c>
      <c r="C2" s="123">
        <v>2</v>
      </c>
      <c r="D2" s="123">
        <v>48</v>
      </c>
      <c r="E2" s="123" t="s">
        <v>66</v>
      </c>
    </row>
    <row r="3" spans="1:5" x14ac:dyDescent="0.25">
      <c r="A3" s="123">
        <v>2</v>
      </c>
      <c r="B3" s="123" t="s">
        <v>60</v>
      </c>
      <c r="C3" s="123">
        <v>8</v>
      </c>
      <c r="D3" s="123">
        <v>48</v>
      </c>
      <c r="E3" s="123" t="s">
        <v>65</v>
      </c>
    </row>
    <row r="4" spans="1:5" x14ac:dyDescent="0.25">
      <c r="A4" s="123">
        <v>3</v>
      </c>
      <c r="B4" s="123" t="s">
        <v>60</v>
      </c>
      <c r="C4" s="123">
        <v>4</v>
      </c>
      <c r="D4" s="123">
        <v>48</v>
      </c>
      <c r="E4" s="124" t="s">
        <v>63</v>
      </c>
    </row>
    <row r="5" spans="1:5" x14ac:dyDescent="0.25">
      <c r="A5" s="123">
        <v>4</v>
      </c>
      <c r="B5" s="123" t="s">
        <v>60</v>
      </c>
      <c r="C5" s="123">
        <v>1</v>
      </c>
      <c r="D5" s="123">
        <v>24</v>
      </c>
      <c r="E5" s="123" t="s">
        <v>62</v>
      </c>
    </row>
    <row r="6" spans="1:5" x14ac:dyDescent="0.25">
      <c r="A6" s="123">
        <v>5</v>
      </c>
      <c r="B6" s="123" t="s">
        <v>271</v>
      </c>
      <c r="C6" s="123">
        <v>2</v>
      </c>
      <c r="D6" s="123"/>
      <c r="E6" s="123"/>
    </row>
    <row r="7" spans="1:5" x14ac:dyDescent="0.25">
      <c r="A7" s="123">
        <v>6</v>
      </c>
      <c r="B7" s="123" t="s">
        <v>272</v>
      </c>
      <c r="C7" s="123">
        <v>8</v>
      </c>
      <c r="D7" s="123"/>
      <c r="E7" s="123"/>
    </row>
    <row r="8" spans="1:5" x14ac:dyDescent="0.25">
      <c r="A8" s="123">
        <v>7</v>
      </c>
      <c r="B8" s="123" t="s">
        <v>64</v>
      </c>
      <c r="C8" s="123">
        <v>27</v>
      </c>
      <c r="D8" s="123"/>
      <c r="E8" s="123"/>
    </row>
    <row r="9" spans="1:5" x14ac:dyDescent="0.25">
      <c r="A9" s="12"/>
      <c r="B9" s="120" t="s">
        <v>273</v>
      </c>
      <c r="C9" s="121"/>
      <c r="D9" s="121"/>
      <c r="E9" s="12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2"/>
  <sheetViews>
    <sheetView showGridLines="0" workbookViewId="0">
      <selection activeCell="B7" sqref="B7"/>
    </sheetView>
  </sheetViews>
  <sheetFormatPr defaultColWidth="107.5703125" defaultRowHeight="15" x14ac:dyDescent="0.25"/>
  <cols>
    <col min="1" max="1" width="3.7109375" style="1" bestFit="1" customWidth="1"/>
    <col min="2" max="2" width="125.140625" style="8" customWidth="1"/>
    <col min="3" max="3" width="18.85546875" style="8" bestFit="1" customWidth="1"/>
    <col min="4" max="4" width="14.5703125" style="8" customWidth="1"/>
    <col min="5" max="16384" width="107.5703125" style="8"/>
  </cols>
  <sheetData>
    <row r="1" spans="1:4" x14ac:dyDescent="0.25">
      <c r="A1" s="134" t="s">
        <v>0</v>
      </c>
      <c r="B1" s="134" t="s">
        <v>1</v>
      </c>
      <c r="C1" s="134" t="s">
        <v>2</v>
      </c>
      <c r="D1" s="11" t="s">
        <v>3</v>
      </c>
    </row>
    <row r="2" spans="1:4" x14ac:dyDescent="0.25">
      <c r="A2" s="134"/>
      <c r="B2" s="134"/>
      <c r="C2" s="134"/>
      <c r="D2" s="11" t="s">
        <v>4</v>
      </c>
    </row>
    <row r="3" spans="1:4" ht="14.45" customHeight="1" x14ac:dyDescent="0.25">
      <c r="A3" s="131" t="s">
        <v>49</v>
      </c>
      <c r="B3" s="132"/>
      <c r="C3" s="132"/>
      <c r="D3" s="133"/>
    </row>
    <row r="4" spans="1:4" ht="14.45" customHeight="1" x14ac:dyDescent="0.25">
      <c r="A4" s="131"/>
      <c r="B4" s="132"/>
      <c r="C4" s="132"/>
      <c r="D4" s="133"/>
    </row>
    <row r="5" spans="1:4" ht="27.75" customHeight="1" x14ac:dyDescent="0.25">
      <c r="A5" s="2">
        <v>1</v>
      </c>
      <c r="B5" s="3" t="s">
        <v>263</v>
      </c>
      <c r="C5" s="3"/>
      <c r="D5" s="3" t="s">
        <v>266</v>
      </c>
    </row>
    <row r="6" spans="1:4" x14ac:dyDescent="0.25">
      <c r="A6" s="2">
        <v>2</v>
      </c>
      <c r="B6" s="3" t="s">
        <v>5</v>
      </c>
      <c r="C6" s="5"/>
      <c r="D6" s="5"/>
    </row>
    <row r="7" spans="1:4" x14ac:dyDescent="0.25">
      <c r="A7" s="2">
        <v>3</v>
      </c>
      <c r="B7" s="3" t="s">
        <v>18</v>
      </c>
      <c r="C7" s="5"/>
      <c r="D7" s="5"/>
    </row>
    <row r="8" spans="1:4" x14ac:dyDescent="0.25">
      <c r="A8" s="2">
        <v>4</v>
      </c>
      <c r="B8" s="3" t="s">
        <v>20</v>
      </c>
      <c r="C8" s="5"/>
      <c r="D8" s="5"/>
    </row>
    <row r="9" spans="1:4" x14ac:dyDescent="0.25">
      <c r="A9" s="2">
        <v>5</v>
      </c>
      <c r="B9" s="3" t="s">
        <v>19</v>
      </c>
      <c r="C9" s="5"/>
      <c r="D9" s="5"/>
    </row>
    <row r="10" spans="1:4" x14ac:dyDescent="0.25">
      <c r="A10" s="2">
        <v>6</v>
      </c>
      <c r="B10" s="3" t="s">
        <v>6</v>
      </c>
      <c r="C10" s="5"/>
      <c r="D10" s="5"/>
    </row>
    <row r="11" spans="1:4" x14ac:dyDescent="0.25">
      <c r="A11" s="2">
        <v>7</v>
      </c>
      <c r="B11" s="3" t="s">
        <v>12</v>
      </c>
      <c r="C11" s="5"/>
      <c r="D11" s="5"/>
    </row>
    <row r="12" spans="1:4" ht="24.95" customHeight="1" x14ac:dyDescent="0.25">
      <c r="A12" s="2">
        <v>8</v>
      </c>
      <c r="B12" s="3" t="s">
        <v>13</v>
      </c>
      <c r="C12" s="5"/>
      <c r="D12" s="5"/>
    </row>
    <row r="13" spans="1:4" x14ac:dyDescent="0.25">
      <c r="A13" s="130" t="s">
        <v>7</v>
      </c>
      <c r="B13" s="130"/>
      <c r="C13" s="130"/>
      <c r="D13" s="130"/>
    </row>
    <row r="14" spans="1:4" x14ac:dyDescent="0.25">
      <c r="A14" s="2">
        <v>8</v>
      </c>
      <c r="B14" s="3" t="s">
        <v>14</v>
      </c>
      <c r="C14" s="5"/>
      <c r="D14" s="5"/>
    </row>
    <row r="15" spans="1:4" x14ac:dyDescent="0.25">
      <c r="A15" s="2">
        <v>9</v>
      </c>
      <c r="B15" s="3" t="s">
        <v>15</v>
      </c>
      <c r="C15" s="5"/>
      <c r="D15" s="5"/>
    </row>
    <row r="16" spans="1:4" x14ac:dyDescent="0.25">
      <c r="A16" s="2">
        <v>10</v>
      </c>
      <c r="B16" s="3" t="s">
        <v>16</v>
      </c>
      <c r="C16" s="5"/>
      <c r="D16" s="5"/>
    </row>
    <row r="17" spans="1:4" x14ac:dyDescent="0.25">
      <c r="A17" s="2">
        <v>11</v>
      </c>
      <c r="B17" s="3" t="s">
        <v>8</v>
      </c>
      <c r="C17" s="5"/>
      <c r="D17" s="5"/>
    </row>
    <row r="18" spans="1:4" x14ac:dyDescent="0.25">
      <c r="A18" s="2">
        <v>12</v>
      </c>
      <c r="B18" s="3" t="s">
        <v>9</v>
      </c>
      <c r="C18" s="5"/>
      <c r="D18" s="5"/>
    </row>
    <row r="19" spans="1:4" x14ac:dyDescent="0.25">
      <c r="A19" s="2">
        <v>13</v>
      </c>
      <c r="B19" s="3" t="s">
        <v>10</v>
      </c>
      <c r="C19" s="5"/>
      <c r="D19" s="5"/>
    </row>
    <row r="20" spans="1:4" x14ac:dyDescent="0.25">
      <c r="A20" s="2">
        <v>14</v>
      </c>
      <c r="B20" s="3" t="s">
        <v>11</v>
      </c>
      <c r="C20" s="5"/>
      <c r="D20" s="5"/>
    </row>
    <row r="21" spans="1:4" x14ac:dyDescent="0.25">
      <c r="A21" s="2">
        <v>15</v>
      </c>
      <c r="B21" s="3" t="s">
        <v>17</v>
      </c>
      <c r="C21" s="5"/>
      <c r="D21" s="5"/>
    </row>
    <row r="22" spans="1:4" x14ac:dyDescent="0.25">
      <c r="A22" s="2">
        <v>16</v>
      </c>
      <c r="B22" s="3" t="s">
        <v>21</v>
      </c>
      <c r="C22" s="5"/>
      <c r="D22" s="5"/>
    </row>
    <row r="23" spans="1:4" x14ac:dyDescent="0.25">
      <c r="A23" s="2">
        <v>17</v>
      </c>
      <c r="B23" s="3" t="s">
        <v>53</v>
      </c>
      <c r="C23" s="5"/>
      <c r="D23" s="5"/>
    </row>
    <row r="24" spans="1:4" ht="15" customHeight="1" x14ac:dyDescent="0.25">
      <c r="A24" s="130" t="s">
        <v>23</v>
      </c>
      <c r="B24" s="130"/>
      <c r="C24" s="130"/>
      <c r="D24" s="130"/>
    </row>
    <row r="25" spans="1:4" x14ac:dyDescent="0.25">
      <c r="A25" s="2">
        <v>18</v>
      </c>
      <c r="B25" s="9" t="s">
        <v>24</v>
      </c>
      <c r="C25" s="7"/>
      <c r="D25" s="7"/>
    </row>
    <row r="26" spans="1:4" x14ac:dyDescent="0.25">
      <c r="A26" s="2">
        <v>19</v>
      </c>
      <c r="B26" s="9" t="s">
        <v>25</v>
      </c>
      <c r="C26" s="7"/>
      <c r="D26" s="7"/>
    </row>
    <row r="27" spans="1:4" x14ac:dyDescent="0.25">
      <c r="A27" s="2">
        <v>20</v>
      </c>
      <c r="B27" s="9" t="s">
        <v>26</v>
      </c>
      <c r="C27" s="7"/>
      <c r="D27" s="7"/>
    </row>
    <row r="28" spans="1:4" x14ac:dyDescent="0.25">
      <c r="A28" s="2">
        <v>21</v>
      </c>
      <c r="B28" s="9" t="s">
        <v>27</v>
      </c>
      <c r="C28" s="7"/>
      <c r="D28" s="7"/>
    </row>
    <row r="29" spans="1:4" ht="30" x14ac:dyDescent="0.25">
      <c r="A29" s="2">
        <v>22</v>
      </c>
      <c r="B29" s="9" t="s">
        <v>28</v>
      </c>
      <c r="C29" s="7"/>
      <c r="D29" s="7"/>
    </row>
    <row r="30" spans="1:4" ht="30" x14ac:dyDescent="0.25">
      <c r="A30" s="2">
        <v>23</v>
      </c>
      <c r="B30" s="9" t="s">
        <v>29</v>
      </c>
      <c r="C30" s="7"/>
      <c r="D30" s="7"/>
    </row>
    <row r="31" spans="1:4" x14ac:dyDescent="0.25">
      <c r="A31" s="2">
        <v>24</v>
      </c>
      <c r="B31" s="9" t="s">
        <v>30</v>
      </c>
      <c r="C31" s="7"/>
      <c r="D31" s="7"/>
    </row>
    <row r="32" spans="1:4" x14ac:dyDescent="0.25">
      <c r="A32" s="130" t="s">
        <v>54</v>
      </c>
      <c r="B32" s="130"/>
      <c r="C32" s="130"/>
      <c r="D32" s="130"/>
    </row>
    <row r="33" spans="1:4" x14ac:dyDescent="0.25">
      <c r="A33" s="10">
        <v>25</v>
      </c>
      <c r="B33" s="9" t="s">
        <v>31</v>
      </c>
      <c r="C33" s="9"/>
      <c r="D33" s="9"/>
    </row>
    <row r="34" spans="1:4" x14ac:dyDescent="0.25">
      <c r="A34" s="10">
        <v>26</v>
      </c>
      <c r="B34" s="9" t="s">
        <v>32</v>
      </c>
      <c r="C34" s="9"/>
      <c r="D34" s="9"/>
    </row>
    <row r="35" spans="1:4" x14ac:dyDescent="0.25">
      <c r="A35" s="10">
        <v>27</v>
      </c>
      <c r="B35" s="9" t="s">
        <v>50</v>
      </c>
      <c r="C35" s="9"/>
      <c r="D35" s="9"/>
    </row>
    <row r="36" spans="1:4" x14ac:dyDescent="0.25">
      <c r="A36" s="10">
        <v>28</v>
      </c>
      <c r="B36" s="9" t="s">
        <v>33</v>
      </c>
      <c r="C36" s="9"/>
      <c r="D36" s="9"/>
    </row>
    <row r="37" spans="1:4" ht="45" x14ac:dyDescent="0.25">
      <c r="A37" s="10">
        <v>29</v>
      </c>
      <c r="B37" s="9" t="s">
        <v>34</v>
      </c>
      <c r="C37" s="9"/>
      <c r="D37" s="9"/>
    </row>
    <row r="38" spans="1:4" ht="45" x14ac:dyDescent="0.25">
      <c r="A38" s="10">
        <v>30</v>
      </c>
      <c r="B38" s="9" t="s">
        <v>35</v>
      </c>
      <c r="C38" s="9"/>
      <c r="D38" s="9"/>
    </row>
    <row r="39" spans="1:4" x14ac:dyDescent="0.25">
      <c r="A39" s="10">
        <v>31</v>
      </c>
      <c r="B39" s="9" t="s">
        <v>36</v>
      </c>
      <c r="C39" s="9"/>
      <c r="D39" s="9"/>
    </row>
    <row r="40" spans="1:4" x14ac:dyDescent="0.25">
      <c r="A40" s="10">
        <v>32</v>
      </c>
      <c r="B40" s="9" t="s">
        <v>37</v>
      </c>
      <c r="C40" s="9"/>
      <c r="D40" s="9"/>
    </row>
    <row r="41" spans="1:4" x14ac:dyDescent="0.25">
      <c r="A41" s="10">
        <v>33</v>
      </c>
      <c r="B41" s="9" t="s">
        <v>38</v>
      </c>
      <c r="C41" s="9"/>
      <c r="D41" s="9"/>
    </row>
    <row r="42" spans="1:4" x14ac:dyDescent="0.25">
      <c r="A42" s="10">
        <v>34</v>
      </c>
      <c r="B42" s="9" t="s">
        <v>39</v>
      </c>
      <c r="C42" s="9"/>
      <c r="D42" s="9"/>
    </row>
  </sheetData>
  <mergeCells count="8">
    <mergeCell ref="A24:D24"/>
    <mergeCell ref="A32:D32"/>
    <mergeCell ref="A3:D3"/>
    <mergeCell ref="A13:D13"/>
    <mergeCell ref="A1:A2"/>
    <mergeCell ref="B1:B2"/>
    <mergeCell ref="C1:C2"/>
    <mergeCell ref="A4:D4"/>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3"/>
  <sheetViews>
    <sheetView workbookViewId="0">
      <selection activeCell="B10" sqref="B10"/>
    </sheetView>
  </sheetViews>
  <sheetFormatPr defaultColWidth="107.5703125" defaultRowHeight="15" x14ac:dyDescent="0.25"/>
  <cols>
    <col min="1" max="1" width="3.7109375" bestFit="1" customWidth="1"/>
    <col min="2" max="2" width="115.42578125" customWidth="1"/>
    <col min="3" max="3" width="18.85546875" bestFit="1" customWidth="1"/>
    <col min="4" max="4" width="13.42578125" customWidth="1"/>
  </cols>
  <sheetData>
    <row r="1" spans="1:4" x14ac:dyDescent="0.25">
      <c r="A1" s="134" t="s">
        <v>0</v>
      </c>
      <c r="B1" s="135" t="s">
        <v>1</v>
      </c>
      <c r="C1" s="135" t="s">
        <v>2</v>
      </c>
      <c r="D1" s="4" t="s">
        <v>3</v>
      </c>
    </row>
    <row r="2" spans="1:4" x14ac:dyDescent="0.25">
      <c r="A2" s="134"/>
      <c r="B2" s="135"/>
      <c r="C2" s="135"/>
      <c r="D2" s="4" t="s">
        <v>4</v>
      </c>
    </row>
    <row r="3" spans="1:4" x14ac:dyDescent="0.25">
      <c r="A3" s="130" t="s">
        <v>49</v>
      </c>
      <c r="B3" s="130"/>
      <c r="C3" s="130"/>
      <c r="D3" s="130"/>
    </row>
    <row r="4" spans="1:4" ht="30" customHeight="1" x14ac:dyDescent="0.25">
      <c r="A4" s="3">
        <v>1</v>
      </c>
      <c r="B4" s="3" t="s">
        <v>263</v>
      </c>
      <c r="C4" s="3"/>
      <c r="D4" s="3" t="s">
        <v>267</v>
      </c>
    </row>
    <row r="5" spans="1:4" x14ac:dyDescent="0.25">
      <c r="A5" s="2">
        <v>2</v>
      </c>
      <c r="B5" s="3" t="s">
        <v>5</v>
      </c>
      <c r="C5" s="5"/>
      <c r="D5" s="5"/>
    </row>
    <row r="6" spans="1:4" x14ac:dyDescent="0.25">
      <c r="A6" s="2">
        <v>3</v>
      </c>
      <c r="B6" s="3" t="s">
        <v>40</v>
      </c>
      <c r="C6" s="5"/>
      <c r="D6" s="5"/>
    </row>
    <row r="7" spans="1:4" x14ac:dyDescent="0.25">
      <c r="A7" s="2">
        <v>4</v>
      </c>
      <c r="B7" s="3" t="s">
        <v>41</v>
      </c>
      <c r="C7" s="5"/>
      <c r="D7" s="5"/>
    </row>
    <row r="8" spans="1:4" x14ac:dyDescent="0.25">
      <c r="A8" s="2">
        <v>5</v>
      </c>
      <c r="B8" s="3" t="s">
        <v>19</v>
      </c>
      <c r="C8" s="5"/>
      <c r="D8" s="5"/>
    </row>
    <row r="9" spans="1:4" x14ac:dyDescent="0.25">
      <c r="A9" s="2">
        <v>6</v>
      </c>
      <c r="B9" s="3" t="s">
        <v>6</v>
      </c>
      <c r="C9" s="5"/>
      <c r="D9" s="5"/>
    </row>
    <row r="10" spans="1:4" x14ac:dyDescent="0.25">
      <c r="A10" s="2">
        <v>7</v>
      </c>
      <c r="B10" s="3" t="s">
        <v>42</v>
      </c>
      <c r="C10" s="5"/>
      <c r="D10" s="5"/>
    </row>
    <row r="11" spans="1:4" ht="24.95" customHeight="1" x14ac:dyDescent="0.25">
      <c r="A11" s="2">
        <v>8</v>
      </c>
      <c r="B11" s="3" t="s">
        <v>43</v>
      </c>
      <c r="C11" s="5"/>
      <c r="D11" s="5"/>
    </row>
    <row r="12" spans="1:4" ht="14.45" customHeight="1" x14ac:dyDescent="0.25">
      <c r="A12" s="131" t="s">
        <v>7</v>
      </c>
      <c r="B12" s="132"/>
      <c r="C12" s="132"/>
      <c r="D12" s="133"/>
    </row>
    <row r="13" spans="1:4" x14ac:dyDescent="0.25">
      <c r="A13" s="2">
        <v>8</v>
      </c>
      <c r="B13" s="3" t="s">
        <v>44</v>
      </c>
      <c r="C13" s="5"/>
      <c r="D13" s="5"/>
    </row>
    <row r="14" spans="1:4" x14ac:dyDescent="0.25">
      <c r="A14" s="2">
        <v>9</v>
      </c>
      <c r="B14" s="3" t="s">
        <v>15</v>
      </c>
      <c r="C14" s="5"/>
      <c r="D14" s="5"/>
    </row>
    <row r="15" spans="1:4" x14ac:dyDescent="0.25">
      <c r="A15" s="2">
        <v>10</v>
      </c>
      <c r="B15" s="3" t="s">
        <v>45</v>
      </c>
      <c r="C15" s="5"/>
      <c r="D15" s="5"/>
    </row>
    <row r="16" spans="1:4" x14ac:dyDescent="0.25">
      <c r="A16" s="2">
        <v>11</v>
      </c>
      <c r="B16" s="3" t="s">
        <v>46</v>
      </c>
      <c r="C16" s="5"/>
      <c r="D16" s="5"/>
    </row>
    <row r="17" spans="1:4" x14ac:dyDescent="0.25">
      <c r="A17" s="2">
        <v>12</v>
      </c>
      <c r="B17" s="3" t="s">
        <v>9</v>
      </c>
      <c r="C17" s="5"/>
      <c r="D17" s="5"/>
    </row>
    <row r="18" spans="1:4" x14ac:dyDescent="0.25">
      <c r="A18" s="2">
        <v>13</v>
      </c>
      <c r="B18" s="3" t="s">
        <v>10</v>
      </c>
      <c r="C18" s="5"/>
      <c r="D18" s="5"/>
    </row>
    <row r="19" spans="1:4" x14ac:dyDescent="0.25">
      <c r="A19" s="2">
        <v>14</v>
      </c>
      <c r="B19" s="3" t="s">
        <v>47</v>
      </c>
      <c r="C19" s="5"/>
      <c r="D19" s="5"/>
    </row>
    <row r="20" spans="1:4" x14ac:dyDescent="0.25">
      <c r="A20" s="2">
        <v>15</v>
      </c>
      <c r="B20" s="3" t="s">
        <v>48</v>
      </c>
      <c r="C20" s="5"/>
      <c r="D20" s="5"/>
    </row>
    <row r="21" spans="1:4" x14ac:dyDescent="0.25">
      <c r="A21" s="2">
        <v>16</v>
      </c>
      <c r="B21" s="3" t="s">
        <v>21</v>
      </c>
      <c r="C21" s="5"/>
      <c r="D21" s="5"/>
    </row>
    <row r="22" spans="1:4" ht="25.5" x14ac:dyDescent="0.25">
      <c r="A22" s="2">
        <v>17</v>
      </c>
      <c r="B22" s="3" t="s">
        <v>22</v>
      </c>
      <c r="C22" s="5"/>
      <c r="D22" s="5"/>
    </row>
    <row r="23" spans="1:4" ht="15" customHeight="1" x14ac:dyDescent="0.25">
      <c r="A23" s="130" t="s">
        <v>23</v>
      </c>
      <c r="B23" s="130"/>
      <c r="C23" s="130"/>
      <c r="D23" s="130"/>
    </row>
    <row r="24" spans="1:4" x14ac:dyDescent="0.25">
      <c r="A24" s="2">
        <v>18</v>
      </c>
      <c r="B24" s="9" t="s">
        <v>24</v>
      </c>
      <c r="C24" s="7"/>
      <c r="D24" s="7"/>
    </row>
    <row r="25" spans="1:4" x14ac:dyDescent="0.25">
      <c r="A25" s="2">
        <v>19</v>
      </c>
      <c r="B25" s="9" t="s">
        <v>25</v>
      </c>
      <c r="C25" s="7"/>
      <c r="D25" s="7"/>
    </row>
    <row r="26" spans="1:4" ht="30" x14ac:dyDescent="0.25">
      <c r="A26" s="2">
        <v>20</v>
      </c>
      <c r="B26" s="9" t="s">
        <v>26</v>
      </c>
      <c r="C26" s="7"/>
      <c r="D26" s="7"/>
    </row>
    <row r="27" spans="1:4" x14ac:dyDescent="0.25">
      <c r="A27" s="2">
        <v>21</v>
      </c>
      <c r="B27" s="9" t="s">
        <v>27</v>
      </c>
      <c r="C27" s="7"/>
      <c r="D27" s="7"/>
    </row>
    <row r="28" spans="1:4" ht="30" x14ac:dyDescent="0.25">
      <c r="A28" s="2">
        <v>22</v>
      </c>
      <c r="B28" s="9" t="s">
        <v>28</v>
      </c>
      <c r="C28" s="7"/>
      <c r="D28" s="7"/>
    </row>
    <row r="29" spans="1:4" ht="30" x14ac:dyDescent="0.25">
      <c r="A29" s="2">
        <v>23</v>
      </c>
      <c r="B29" s="9" t="s">
        <v>29</v>
      </c>
      <c r="C29" s="7"/>
      <c r="D29" s="7"/>
    </row>
    <row r="30" spans="1:4" x14ac:dyDescent="0.25">
      <c r="A30" s="2">
        <v>24</v>
      </c>
      <c r="B30" s="9" t="s">
        <v>30</v>
      </c>
      <c r="C30" s="7"/>
      <c r="D30" s="7"/>
    </row>
    <row r="31" spans="1:4" x14ac:dyDescent="0.25">
      <c r="A31" s="130" t="s">
        <v>55</v>
      </c>
      <c r="B31" s="130"/>
      <c r="C31" s="130"/>
      <c r="D31" s="130"/>
    </row>
    <row r="32" spans="1:4" x14ac:dyDescent="0.25">
      <c r="A32" s="2">
        <v>25</v>
      </c>
      <c r="B32" s="3" t="s">
        <v>52</v>
      </c>
      <c r="C32" s="6"/>
      <c r="D32" s="6"/>
    </row>
    <row r="33" spans="1:4" ht="51" x14ac:dyDescent="0.25">
      <c r="A33" s="2">
        <v>26</v>
      </c>
      <c r="B33" s="3" t="s">
        <v>51</v>
      </c>
      <c r="C33" s="6"/>
      <c r="D33" s="6"/>
    </row>
    <row r="34" spans="1:4" x14ac:dyDescent="0.25">
      <c r="A34" s="130" t="s">
        <v>54</v>
      </c>
      <c r="B34" s="130"/>
      <c r="C34" s="130"/>
      <c r="D34" s="130"/>
    </row>
    <row r="35" spans="1:4" x14ac:dyDescent="0.25">
      <c r="A35" s="9">
        <v>27</v>
      </c>
      <c r="B35" s="9" t="s">
        <v>31</v>
      </c>
      <c r="C35" s="9"/>
      <c r="D35" s="9"/>
    </row>
    <row r="36" spans="1:4" ht="30" x14ac:dyDescent="0.25">
      <c r="A36" s="9">
        <v>28</v>
      </c>
      <c r="B36" s="9" t="s">
        <v>32</v>
      </c>
      <c r="C36" s="9"/>
      <c r="D36" s="9"/>
    </row>
    <row r="37" spans="1:4" x14ac:dyDescent="0.25">
      <c r="A37" s="9">
        <v>29</v>
      </c>
      <c r="B37" s="9" t="s">
        <v>33</v>
      </c>
      <c r="C37" s="9"/>
      <c r="D37" s="9"/>
    </row>
    <row r="38" spans="1:4" ht="45" x14ac:dyDescent="0.25">
      <c r="A38" s="9">
        <v>30</v>
      </c>
      <c r="B38" s="9" t="s">
        <v>34</v>
      </c>
      <c r="C38" s="9"/>
      <c r="D38" s="9"/>
    </row>
    <row r="39" spans="1:4" ht="45" x14ac:dyDescent="0.25">
      <c r="A39" s="9">
        <v>31</v>
      </c>
      <c r="B39" s="9" t="s">
        <v>35</v>
      </c>
      <c r="C39" s="9"/>
      <c r="D39" s="9"/>
    </row>
    <row r="40" spans="1:4" ht="30" x14ac:dyDescent="0.25">
      <c r="A40" s="9">
        <v>32</v>
      </c>
      <c r="B40" s="9" t="s">
        <v>36</v>
      </c>
      <c r="C40" s="9"/>
      <c r="D40" s="9"/>
    </row>
    <row r="41" spans="1:4" x14ac:dyDescent="0.25">
      <c r="A41" s="9">
        <v>33</v>
      </c>
      <c r="B41" s="9" t="s">
        <v>37</v>
      </c>
      <c r="C41" s="9"/>
      <c r="D41" s="9"/>
    </row>
    <row r="42" spans="1:4" x14ac:dyDescent="0.25">
      <c r="A42" s="9">
        <v>34</v>
      </c>
      <c r="B42" s="9" t="s">
        <v>38</v>
      </c>
      <c r="C42" s="9"/>
      <c r="D42" s="9"/>
    </row>
    <row r="43" spans="1:4" x14ac:dyDescent="0.25">
      <c r="A43" s="9">
        <v>35</v>
      </c>
      <c r="B43" s="9" t="s">
        <v>39</v>
      </c>
      <c r="C43" s="9"/>
      <c r="D43" s="9"/>
    </row>
  </sheetData>
  <mergeCells count="8">
    <mergeCell ref="A34:D34"/>
    <mergeCell ref="A31:D31"/>
    <mergeCell ref="A1:A2"/>
    <mergeCell ref="B1:B2"/>
    <mergeCell ref="C1:C2"/>
    <mergeCell ref="A3:D3"/>
    <mergeCell ref="A12:D12"/>
    <mergeCell ref="A23:D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2"/>
  <sheetViews>
    <sheetView showGridLines="0" workbookViewId="0">
      <selection activeCell="D5" sqref="D5"/>
    </sheetView>
  </sheetViews>
  <sheetFormatPr defaultColWidth="107.5703125" defaultRowHeight="15" x14ac:dyDescent="0.25"/>
  <cols>
    <col min="1" max="1" width="3.7109375" bestFit="1" customWidth="1"/>
    <col min="2" max="2" width="51.140625" customWidth="1"/>
    <col min="3" max="3" width="18.85546875" bestFit="1" customWidth="1"/>
    <col min="4" max="4" width="13.42578125" customWidth="1"/>
  </cols>
  <sheetData>
    <row r="1" spans="1:4" x14ac:dyDescent="0.25">
      <c r="A1" s="134" t="s">
        <v>0</v>
      </c>
      <c r="B1" s="134" t="s">
        <v>1</v>
      </c>
      <c r="C1" s="134" t="s">
        <v>2</v>
      </c>
      <c r="D1" s="11" t="s">
        <v>3</v>
      </c>
    </row>
    <row r="2" spans="1:4" x14ac:dyDescent="0.25">
      <c r="A2" s="134"/>
      <c r="B2" s="134"/>
      <c r="C2" s="134"/>
      <c r="D2" s="11" t="s">
        <v>4</v>
      </c>
    </row>
    <row r="3" spans="1:4" x14ac:dyDescent="0.25">
      <c r="A3" s="136" t="s">
        <v>49</v>
      </c>
      <c r="B3" s="136"/>
      <c r="C3" s="136"/>
      <c r="D3" s="136"/>
    </row>
    <row r="4" spans="1:4" ht="25.5" x14ac:dyDescent="0.25">
      <c r="A4" s="2">
        <v>1</v>
      </c>
      <c r="B4" s="3" t="s">
        <v>73</v>
      </c>
      <c r="C4" s="5"/>
      <c r="D4" s="5" t="s">
        <v>267</v>
      </c>
    </row>
    <row r="5" spans="1:4" ht="38.25" x14ac:dyDescent="0.25">
      <c r="A5" s="2">
        <v>2</v>
      </c>
      <c r="B5" s="3" t="s">
        <v>74</v>
      </c>
      <c r="C5" s="5"/>
      <c r="D5" s="5"/>
    </row>
    <row r="6" spans="1:4" ht="25.5" x14ac:dyDescent="0.25">
      <c r="A6" s="2">
        <v>3</v>
      </c>
      <c r="B6" s="3" t="s">
        <v>67</v>
      </c>
      <c r="C6" s="5"/>
      <c r="D6" s="5"/>
    </row>
    <row r="7" spans="1:4" ht="76.5" x14ac:dyDescent="0.25">
      <c r="A7" s="2">
        <v>4</v>
      </c>
      <c r="B7" s="3" t="s">
        <v>71</v>
      </c>
      <c r="C7" s="5"/>
      <c r="D7" s="5"/>
    </row>
    <row r="8" spans="1:4" ht="90" x14ac:dyDescent="0.25">
      <c r="A8" s="15">
        <v>5</v>
      </c>
      <c r="B8" s="9" t="s">
        <v>68</v>
      </c>
      <c r="C8" s="14"/>
      <c r="D8" s="14"/>
    </row>
    <row r="9" spans="1:4" ht="45" x14ac:dyDescent="0.25">
      <c r="A9" s="15">
        <v>6</v>
      </c>
      <c r="B9" s="9" t="s">
        <v>70</v>
      </c>
      <c r="C9" s="14"/>
      <c r="D9" s="14"/>
    </row>
    <row r="10" spans="1:4" ht="150" x14ac:dyDescent="0.25">
      <c r="A10" s="15">
        <v>7</v>
      </c>
      <c r="B10" s="9" t="s">
        <v>69</v>
      </c>
      <c r="C10" s="14"/>
      <c r="D10" s="14"/>
    </row>
    <row r="11" spans="1:4" ht="150" x14ac:dyDescent="0.25">
      <c r="A11" s="15">
        <v>8</v>
      </c>
      <c r="B11" s="9" t="s">
        <v>72</v>
      </c>
      <c r="C11" s="14"/>
      <c r="D11" s="14"/>
    </row>
    <row r="12" spans="1:4" ht="45" x14ac:dyDescent="0.25">
      <c r="A12" s="15">
        <v>9</v>
      </c>
      <c r="B12" s="9" t="s">
        <v>75</v>
      </c>
      <c r="C12" s="14"/>
      <c r="D12" s="14"/>
    </row>
  </sheetData>
  <mergeCells count="4">
    <mergeCell ref="A1:A2"/>
    <mergeCell ref="B1:B2"/>
    <mergeCell ref="C1:C2"/>
    <mergeCell ref="A3:D3"/>
  </mergeCell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268B6-118B-4BA9-9EC3-3CD9CE778EAC}">
  <dimension ref="A1:FG77"/>
  <sheetViews>
    <sheetView topLeftCell="A54" zoomScaleNormal="100" zoomScaleSheetLayoutView="100" workbookViewId="0">
      <selection activeCell="B18" sqref="B18"/>
    </sheetView>
  </sheetViews>
  <sheetFormatPr defaultRowHeight="12.75" x14ac:dyDescent="0.2"/>
  <cols>
    <col min="1" max="1" width="6" style="69" customWidth="1"/>
    <col min="2" max="2" width="41.5703125" style="68" customWidth="1"/>
    <col min="3" max="3" width="12.28515625" style="69" customWidth="1"/>
    <col min="4" max="4" width="5.7109375" style="69" customWidth="1"/>
    <col min="5" max="5" width="7.7109375" style="69" customWidth="1"/>
    <col min="6" max="6" width="18" style="18" bestFit="1" customWidth="1"/>
    <col min="7" max="163" width="9" style="18" customWidth="1"/>
    <col min="164" max="256" width="9.140625" style="19"/>
    <col min="257" max="257" width="6" style="19" customWidth="1"/>
    <col min="258" max="258" width="41.5703125" style="19" customWidth="1"/>
    <col min="259" max="259" width="12.28515625" style="19" customWidth="1"/>
    <col min="260" max="260" width="5.7109375" style="19" customWidth="1"/>
    <col min="261" max="261" width="7.7109375" style="19" customWidth="1"/>
    <col min="262" max="419" width="9" style="19" customWidth="1"/>
    <col min="420" max="512" width="9.140625" style="19"/>
    <col min="513" max="513" width="6" style="19" customWidth="1"/>
    <col min="514" max="514" width="41.5703125" style="19" customWidth="1"/>
    <col min="515" max="515" width="12.28515625" style="19" customWidth="1"/>
    <col min="516" max="516" width="5.7109375" style="19" customWidth="1"/>
    <col min="517" max="517" width="7.7109375" style="19" customWidth="1"/>
    <col min="518" max="675" width="9" style="19" customWidth="1"/>
    <col min="676" max="768" width="9.140625" style="19"/>
    <col min="769" max="769" width="6" style="19" customWidth="1"/>
    <col min="770" max="770" width="41.5703125" style="19" customWidth="1"/>
    <col min="771" max="771" width="12.28515625" style="19" customWidth="1"/>
    <col min="772" max="772" width="5.7109375" style="19" customWidth="1"/>
    <col min="773" max="773" width="7.7109375" style="19" customWidth="1"/>
    <col min="774" max="931" width="9" style="19" customWidth="1"/>
    <col min="932" max="1024" width="9.140625" style="19"/>
    <col min="1025" max="1025" width="6" style="19" customWidth="1"/>
    <col min="1026" max="1026" width="41.5703125" style="19" customWidth="1"/>
    <col min="1027" max="1027" width="12.28515625" style="19" customWidth="1"/>
    <col min="1028" max="1028" width="5.7109375" style="19" customWidth="1"/>
    <col min="1029" max="1029" width="7.7109375" style="19" customWidth="1"/>
    <col min="1030" max="1187" width="9" style="19" customWidth="1"/>
    <col min="1188" max="1280" width="9.140625" style="19"/>
    <col min="1281" max="1281" width="6" style="19" customWidth="1"/>
    <col min="1282" max="1282" width="41.5703125" style="19" customWidth="1"/>
    <col min="1283" max="1283" width="12.28515625" style="19" customWidth="1"/>
    <col min="1284" max="1284" width="5.7109375" style="19" customWidth="1"/>
    <col min="1285" max="1285" width="7.7109375" style="19" customWidth="1"/>
    <col min="1286" max="1443" width="9" style="19" customWidth="1"/>
    <col min="1444" max="1536" width="9.140625" style="19"/>
    <col min="1537" max="1537" width="6" style="19" customWidth="1"/>
    <col min="1538" max="1538" width="41.5703125" style="19" customWidth="1"/>
    <col min="1539" max="1539" width="12.28515625" style="19" customWidth="1"/>
    <col min="1540" max="1540" width="5.7109375" style="19" customWidth="1"/>
    <col min="1541" max="1541" width="7.7109375" style="19" customWidth="1"/>
    <col min="1542" max="1699" width="9" style="19" customWidth="1"/>
    <col min="1700" max="1792" width="9.140625" style="19"/>
    <col min="1793" max="1793" width="6" style="19" customWidth="1"/>
    <col min="1794" max="1794" width="41.5703125" style="19" customWidth="1"/>
    <col min="1795" max="1795" width="12.28515625" style="19" customWidth="1"/>
    <col min="1796" max="1796" width="5.7109375" style="19" customWidth="1"/>
    <col min="1797" max="1797" width="7.7109375" style="19" customWidth="1"/>
    <col min="1798" max="1955" width="9" style="19" customWidth="1"/>
    <col min="1956" max="2048" width="9.140625" style="19"/>
    <col min="2049" max="2049" width="6" style="19" customWidth="1"/>
    <col min="2050" max="2050" width="41.5703125" style="19" customWidth="1"/>
    <col min="2051" max="2051" width="12.28515625" style="19" customWidth="1"/>
    <col min="2052" max="2052" width="5.7109375" style="19" customWidth="1"/>
    <col min="2053" max="2053" width="7.7109375" style="19" customWidth="1"/>
    <col min="2054" max="2211" width="9" style="19" customWidth="1"/>
    <col min="2212" max="2304" width="9.140625" style="19"/>
    <col min="2305" max="2305" width="6" style="19" customWidth="1"/>
    <col min="2306" max="2306" width="41.5703125" style="19" customWidth="1"/>
    <col min="2307" max="2307" width="12.28515625" style="19" customWidth="1"/>
    <col min="2308" max="2308" width="5.7109375" style="19" customWidth="1"/>
    <col min="2309" max="2309" width="7.7109375" style="19" customWidth="1"/>
    <col min="2310" max="2467" width="9" style="19" customWidth="1"/>
    <col min="2468" max="2560" width="9.140625" style="19"/>
    <col min="2561" max="2561" width="6" style="19" customWidth="1"/>
    <col min="2562" max="2562" width="41.5703125" style="19" customWidth="1"/>
    <col min="2563" max="2563" width="12.28515625" style="19" customWidth="1"/>
    <col min="2564" max="2564" width="5.7109375" style="19" customWidth="1"/>
    <col min="2565" max="2565" width="7.7109375" style="19" customWidth="1"/>
    <col min="2566" max="2723" width="9" style="19" customWidth="1"/>
    <col min="2724" max="2816" width="9.140625" style="19"/>
    <col min="2817" max="2817" width="6" style="19" customWidth="1"/>
    <col min="2818" max="2818" width="41.5703125" style="19" customWidth="1"/>
    <col min="2819" max="2819" width="12.28515625" style="19" customWidth="1"/>
    <col min="2820" max="2820" width="5.7109375" style="19" customWidth="1"/>
    <col min="2821" max="2821" width="7.7109375" style="19" customWidth="1"/>
    <col min="2822" max="2979" width="9" style="19" customWidth="1"/>
    <col min="2980" max="3072" width="9.140625" style="19"/>
    <col min="3073" max="3073" width="6" style="19" customWidth="1"/>
    <col min="3074" max="3074" width="41.5703125" style="19" customWidth="1"/>
    <col min="3075" max="3075" width="12.28515625" style="19" customWidth="1"/>
    <col min="3076" max="3076" width="5.7109375" style="19" customWidth="1"/>
    <col min="3077" max="3077" width="7.7109375" style="19" customWidth="1"/>
    <col min="3078" max="3235" width="9" style="19" customWidth="1"/>
    <col min="3236" max="3328" width="9.140625" style="19"/>
    <col min="3329" max="3329" width="6" style="19" customWidth="1"/>
    <col min="3330" max="3330" width="41.5703125" style="19" customWidth="1"/>
    <col min="3331" max="3331" width="12.28515625" style="19" customWidth="1"/>
    <col min="3332" max="3332" width="5.7109375" style="19" customWidth="1"/>
    <col min="3333" max="3333" width="7.7109375" style="19" customWidth="1"/>
    <col min="3334" max="3491" width="9" style="19" customWidth="1"/>
    <col min="3492" max="3584" width="9.140625" style="19"/>
    <col min="3585" max="3585" width="6" style="19" customWidth="1"/>
    <col min="3586" max="3586" width="41.5703125" style="19" customWidth="1"/>
    <col min="3587" max="3587" width="12.28515625" style="19" customWidth="1"/>
    <col min="3588" max="3588" width="5.7109375" style="19" customWidth="1"/>
    <col min="3589" max="3589" width="7.7109375" style="19" customWidth="1"/>
    <col min="3590" max="3747" width="9" style="19" customWidth="1"/>
    <col min="3748" max="3840" width="9.140625" style="19"/>
    <col min="3841" max="3841" width="6" style="19" customWidth="1"/>
    <col min="3842" max="3842" width="41.5703125" style="19" customWidth="1"/>
    <col min="3843" max="3843" width="12.28515625" style="19" customWidth="1"/>
    <col min="3844" max="3844" width="5.7109375" style="19" customWidth="1"/>
    <col min="3845" max="3845" width="7.7109375" style="19" customWidth="1"/>
    <col min="3846" max="4003" width="9" style="19" customWidth="1"/>
    <col min="4004" max="4096" width="9.140625" style="19"/>
    <col min="4097" max="4097" width="6" style="19" customWidth="1"/>
    <col min="4098" max="4098" width="41.5703125" style="19" customWidth="1"/>
    <col min="4099" max="4099" width="12.28515625" style="19" customWidth="1"/>
    <col min="4100" max="4100" width="5.7109375" style="19" customWidth="1"/>
    <col min="4101" max="4101" width="7.7109375" style="19" customWidth="1"/>
    <col min="4102" max="4259" width="9" style="19" customWidth="1"/>
    <col min="4260" max="4352" width="9.140625" style="19"/>
    <col min="4353" max="4353" width="6" style="19" customWidth="1"/>
    <col min="4354" max="4354" width="41.5703125" style="19" customWidth="1"/>
    <col min="4355" max="4355" width="12.28515625" style="19" customWidth="1"/>
    <col min="4356" max="4356" width="5.7109375" style="19" customWidth="1"/>
    <col min="4357" max="4357" width="7.7109375" style="19" customWidth="1"/>
    <col min="4358" max="4515" width="9" style="19" customWidth="1"/>
    <col min="4516" max="4608" width="9.140625" style="19"/>
    <col min="4609" max="4609" width="6" style="19" customWidth="1"/>
    <col min="4610" max="4610" width="41.5703125" style="19" customWidth="1"/>
    <col min="4611" max="4611" width="12.28515625" style="19" customWidth="1"/>
    <col min="4612" max="4612" width="5.7109375" style="19" customWidth="1"/>
    <col min="4613" max="4613" width="7.7109375" style="19" customWidth="1"/>
    <col min="4614" max="4771" width="9" style="19" customWidth="1"/>
    <col min="4772" max="4864" width="9.140625" style="19"/>
    <col min="4865" max="4865" width="6" style="19" customWidth="1"/>
    <col min="4866" max="4866" width="41.5703125" style="19" customWidth="1"/>
    <col min="4867" max="4867" width="12.28515625" style="19" customWidth="1"/>
    <col min="4868" max="4868" width="5.7109375" style="19" customWidth="1"/>
    <col min="4869" max="4869" width="7.7109375" style="19" customWidth="1"/>
    <col min="4870" max="5027" width="9" style="19" customWidth="1"/>
    <col min="5028" max="5120" width="9.140625" style="19"/>
    <col min="5121" max="5121" width="6" style="19" customWidth="1"/>
    <col min="5122" max="5122" width="41.5703125" style="19" customWidth="1"/>
    <col min="5123" max="5123" width="12.28515625" style="19" customWidth="1"/>
    <col min="5124" max="5124" width="5.7109375" style="19" customWidth="1"/>
    <col min="5125" max="5125" width="7.7109375" style="19" customWidth="1"/>
    <col min="5126" max="5283" width="9" style="19" customWidth="1"/>
    <col min="5284" max="5376" width="9.140625" style="19"/>
    <col min="5377" max="5377" width="6" style="19" customWidth="1"/>
    <col min="5378" max="5378" width="41.5703125" style="19" customWidth="1"/>
    <col min="5379" max="5379" width="12.28515625" style="19" customWidth="1"/>
    <col min="5380" max="5380" width="5.7109375" style="19" customWidth="1"/>
    <col min="5381" max="5381" width="7.7109375" style="19" customWidth="1"/>
    <col min="5382" max="5539" width="9" style="19" customWidth="1"/>
    <col min="5540" max="5632" width="9.140625" style="19"/>
    <col min="5633" max="5633" width="6" style="19" customWidth="1"/>
    <col min="5634" max="5634" width="41.5703125" style="19" customWidth="1"/>
    <col min="5635" max="5635" width="12.28515625" style="19" customWidth="1"/>
    <col min="5636" max="5636" width="5.7109375" style="19" customWidth="1"/>
    <col min="5637" max="5637" width="7.7109375" style="19" customWidth="1"/>
    <col min="5638" max="5795" width="9" style="19" customWidth="1"/>
    <col min="5796" max="5888" width="9.140625" style="19"/>
    <col min="5889" max="5889" width="6" style="19" customWidth="1"/>
    <col min="5890" max="5890" width="41.5703125" style="19" customWidth="1"/>
    <col min="5891" max="5891" width="12.28515625" style="19" customWidth="1"/>
    <col min="5892" max="5892" width="5.7109375" style="19" customWidth="1"/>
    <col min="5893" max="5893" width="7.7109375" style="19" customWidth="1"/>
    <col min="5894" max="6051" width="9" style="19" customWidth="1"/>
    <col min="6052" max="6144" width="9.140625" style="19"/>
    <col min="6145" max="6145" width="6" style="19" customWidth="1"/>
    <col min="6146" max="6146" width="41.5703125" style="19" customWidth="1"/>
    <col min="6147" max="6147" width="12.28515625" style="19" customWidth="1"/>
    <col min="6148" max="6148" width="5.7109375" style="19" customWidth="1"/>
    <col min="6149" max="6149" width="7.7109375" style="19" customWidth="1"/>
    <col min="6150" max="6307" width="9" style="19" customWidth="1"/>
    <col min="6308" max="6400" width="9.140625" style="19"/>
    <col min="6401" max="6401" width="6" style="19" customWidth="1"/>
    <col min="6402" max="6402" width="41.5703125" style="19" customWidth="1"/>
    <col min="6403" max="6403" width="12.28515625" style="19" customWidth="1"/>
    <col min="6404" max="6404" width="5.7109375" style="19" customWidth="1"/>
    <col min="6405" max="6405" width="7.7109375" style="19" customWidth="1"/>
    <col min="6406" max="6563" width="9" style="19" customWidth="1"/>
    <col min="6564" max="6656" width="9.140625" style="19"/>
    <col min="6657" max="6657" width="6" style="19" customWidth="1"/>
    <col min="6658" max="6658" width="41.5703125" style="19" customWidth="1"/>
    <col min="6659" max="6659" width="12.28515625" style="19" customWidth="1"/>
    <col min="6660" max="6660" width="5.7109375" style="19" customWidth="1"/>
    <col min="6661" max="6661" width="7.7109375" style="19" customWidth="1"/>
    <col min="6662" max="6819" width="9" style="19" customWidth="1"/>
    <col min="6820" max="6912" width="9.140625" style="19"/>
    <col min="6913" max="6913" width="6" style="19" customWidth="1"/>
    <col min="6914" max="6914" width="41.5703125" style="19" customWidth="1"/>
    <col min="6915" max="6915" width="12.28515625" style="19" customWidth="1"/>
    <col min="6916" max="6916" width="5.7109375" style="19" customWidth="1"/>
    <col min="6917" max="6917" width="7.7109375" style="19" customWidth="1"/>
    <col min="6918" max="7075" width="9" style="19" customWidth="1"/>
    <col min="7076" max="7168" width="9.140625" style="19"/>
    <col min="7169" max="7169" width="6" style="19" customWidth="1"/>
    <col min="7170" max="7170" width="41.5703125" style="19" customWidth="1"/>
    <col min="7171" max="7171" width="12.28515625" style="19" customWidth="1"/>
    <col min="7172" max="7172" width="5.7109375" style="19" customWidth="1"/>
    <col min="7173" max="7173" width="7.7109375" style="19" customWidth="1"/>
    <col min="7174" max="7331" width="9" style="19" customWidth="1"/>
    <col min="7332" max="7424" width="9.140625" style="19"/>
    <col min="7425" max="7425" width="6" style="19" customWidth="1"/>
    <col min="7426" max="7426" width="41.5703125" style="19" customWidth="1"/>
    <col min="7427" max="7427" width="12.28515625" style="19" customWidth="1"/>
    <col min="7428" max="7428" width="5.7109375" style="19" customWidth="1"/>
    <col min="7429" max="7429" width="7.7109375" style="19" customWidth="1"/>
    <col min="7430" max="7587" width="9" style="19" customWidth="1"/>
    <col min="7588" max="7680" width="9.140625" style="19"/>
    <col min="7681" max="7681" width="6" style="19" customWidth="1"/>
    <col min="7682" max="7682" width="41.5703125" style="19" customWidth="1"/>
    <col min="7683" max="7683" width="12.28515625" style="19" customWidth="1"/>
    <col min="7684" max="7684" width="5.7109375" style="19" customWidth="1"/>
    <col min="7685" max="7685" width="7.7109375" style="19" customWidth="1"/>
    <col min="7686" max="7843" width="9" style="19" customWidth="1"/>
    <col min="7844" max="7936" width="9.140625" style="19"/>
    <col min="7937" max="7937" width="6" style="19" customWidth="1"/>
    <col min="7938" max="7938" width="41.5703125" style="19" customWidth="1"/>
    <col min="7939" max="7939" width="12.28515625" style="19" customWidth="1"/>
    <col min="7940" max="7940" width="5.7109375" style="19" customWidth="1"/>
    <col min="7941" max="7941" width="7.7109375" style="19" customWidth="1"/>
    <col min="7942" max="8099" width="9" style="19" customWidth="1"/>
    <col min="8100" max="8192" width="9.140625" style="19"/>
    <col min="8193" max="8193" width="6" style="19" customWidth="1"/>
    <col min="8194" max="8194" width="41.5703125" style="19" customWidth="1"/>
    <col min="8195" max="8195" width="12.28515625" style="19" customWidth="1"/>
    <col min="8196" max="8196" width="5.7109375" style="19" customWidth="1"/>
    <col min="8197" max="8197" width="7.7109375" style="19" customWidth="1"/>
    <col min="8198" max="8355" width="9" style="19" customWidth="1"/>
    <col min="8356" max="8448" width="9.140625" style="19"/>
    <col min="8449" max="8449" width="6" style="19" customWidth="1"/>
    <col min="8450" max="8450" width="41.5703125" style="19" customWidth="1"/>
    <col min="8451" max="8451" width="12.28515625" style="19" customWidth="1"/>
    <col min="8452" max="8452" width="5.7109375" style="19" customWidth="1"/>
    <col min="8453" max="8453" width="7.7109375" style="19" customWidth="1"/>
    <col min="8454" max="8611" width="9" style="19" customWidth="1"/>
    <col min="8612" max="8704" width="9.140625" style="19"/>
    <col min="8705" max="8705" width="6" style="19" customWidth="1"/>
    <col min="8706" max="8706" width="41.5703125" style="19" customWidth="1"/>
    <col min="8707" max="8707" width="12.28515625" style="19" customWidth="1"/>
    <col min="8708" max="8708" width="5.7109375" style="19" customWidth="1"/>
    <col min="8709" max="8709" width="7.7109375" style="19" customWidth="1"/>
    <col min="8710" max="8867" width="9" style="19" customWidth="1"/>
    <col min="8868" max="8960" width="9.140625" style="19"/>
    <col min="8961" max="8961" width="6" style="19" customWidth="1"/>
    <col min="8962" max="8962" width="41.5703125" style="19" customWidth="1"/>
    <col min="8963" max="8963" width="12.28515625" style="19" customWidth="1"/>
    <col min="8964" max="8964" width="5.7109375" style="19" customWidth="1"/>
    <col min="8965" max="8965" width="7.7109375" style="19" customWidth="1"/>
    <col min="8966" max="9123" width="9" style="19" customWidth="1"/>
    <col min="9124" max="9216" width="9.140625" style="19"/>
    <col min="9217" max="9217" width="6" style="19" customWidth="1"/>
    <col min="9218" max="9218" width="41.5703125" style="19" customWidth="1"/>
    <col min="9219" max="9219" width="12.28515625" style="19" customWidth="1"/>
    <col min="9220" max="9220" width="5.7109375" style="19" customWidth="1"/>
    <col min="9221" max="9221" width="7.7109375" style="19" customWidth="1"/>
    <col min="9222" max="9379" width="9" style="19" customWidth="1"/>
    <col min="9380" max="9472" width="9.140625" style="19"/>
    <col min="9473" max="9473" width="6" style="19" customWidth="1"/>
    <col min="9474" max="9474" width="41.5703125" style="19" customWidth="1"/>
    <col min="9475" max="9475" width="12.28515625" style="19" customWidth="1"/>
    <col min="9476" max="9476" width="5.7109375" style="19" customWidth="1"/>
    <col min="9477" max="9477" width="7.7109375" style="19" customWidth="1"/>
    <col min="9478" max="9635" width="9" style="19" customWidth="1"/>
    <col min="9636" max="9728" width="9.140625" style="19"/>
    <col min="9729" max="9729" width="6" style="19" customWidth="1"/>
    <col min="9730" max="9730" width="41.5703125" style="19" customWidth="1"/>
    <col min="9731" max="9731" width="12.28515625" style="19" customWidth="1"/>
    <col min="9732" max="9732" width="5.7109375" style="19" customWidth="1"/>
    <col min="9733" max="9733" width="7.7109375" style="19" customWidth="1"/>
    <col min="9734" max="9891" width="9" style="19" customWidth="1"/>
    <col min="9892" max="9984" width="9.140625" style="19"/>
    <col min="9985" max="9985" width="6" style="19" customWidth="1"/>
    <col min="9986" max="9986" width="41.5703125" style="19" customWidth="1"/>
    <col min="9987" max="9987" width="12.28515625" style="19" customWidth="1"/>
    <col min="9988" max="9988" width="5.7109375" style="19" customWidth="1"/>
    <col min="9989" max="9989" width="7.7109375" style="19" customWidth="1"/>
    <col min="9990" max="10147" width="9" style="19" customWidth="1"/>
    <col min="10148" max="10240" width="9.140625" style="19"/>
    <col min="10241" max="10241" width="6" style="19" customWidth="1"/>
    <col min="10242" max="10242" width="41.5703125" style="19" customWidth="1"/>
    <col min="10243" max="10243" width="12.28515625" style="19" customWidth="1"/>
    <col min="10244" max="10244" width="5.7109375" style="19" customWidth="1"/>
    <col min="10245" max="10245" width="7.7109375" style="19" customWidth="1"/>
    <col min="10246" max="10403" width="9" style="19" customWidth="1"/>
    <col min="10404" max="10496" width="9.140625" style="19"/>
    <col min="10497" max="10497" width="6" style="19" customWidth="1"/>
    <col min="10498" max="10498" width="41.5703125" style="19" customWidth="1"/>
    <col min="10499" max="10499" width="12.28515625" style="19" customWidth="1"/>
    <col min="10500" max="10500" width="5.7109375" style="19" customWidth="1"/>
    <col min="10501" max="10501" width="7.7109375" style="19" customWidth="1"/>
    <col min="10502" max="10659" width="9" style="19" customWidth="1"/>
    <col min="10660" max="10752" width="9.140625" style="19"/>
    <col min="10753" max="10753" width="6" style="19" customWidth="1"/>
    <col min="10754" max="10754" width="41.5703125" style="19" customWidth="1"/>
    <col min="10755" max="10755" width="12.28515625" style="19" customWidth="1"/>
    <col min="10756" max="10756" width="5.7109375" style="19" customWidth="1"/>
    <col min="10757" max="10757" width="7.7109375" style="19" customWidth="1"/>
    <col min="10758" max="10915" width="9" style="19" customWidth="1"/>
    <col min="10916" max="11008" width="9.140625" style="19"/>
    <col min="11009" max="11009" width="6" style="19" customWidth="1"/>
    <col min="11010" max="11010" width="41.5703125" style="19" customWidth="1"/>
    <col min="11011" max="11011" width="12.28515625" style="19" customWidth="1"/>
    <col min="11012" max="11012" width="5.7109375" style="19" customWidth="1"/>
    <col min="11013" max="11013" width="7.7109375" style="19" customWidth="1"/>
    <col min="11014" max="11171" width="9" style="19" customWidth="1"/>
    <col min="11172" max="11264" width="9.140625" style="19"/>
    <col min="11265" max="11265" width="6" style="19" customWidth="1"/>
    <col min="11266" max="11266" width="41.5703125" style="19" customWidth="1"/>
    <col min="11267" max="11267" width="12.28515625" style="19" customWidth="1"/>
    <col min="11268" max="11268" width="5.7109375" style="19" customWidth="1"/>
    <col min="11269" max="11269" width="7.7109375" style="19" customWidth="1"/>
    <col min="11270" max="11427" width="9" style="19" customWidth="1"/>
    <col min="11428" max="11520" width="9.140625" style="19"/>
    <col min="11521" max="11521" width="6" style="19" customWidth="1"/>
    <col min="11522" max="11522" width="41.5703125" style="19" customWidth="1"/>
    <col min="11523" max="11523" width="12.28515625" style="19" customWidth="1"/>
    <col min="11524" max="11524" width="5.7109375" style="19" customWidth="1"/>
    <col min="11525" max="11525" width="7.7109375" style="19" customWidth="1"/>
    <col min="11526" max="11683" width="9" style="19" customWidth="1"/>
    <col min="11684" max="11776" width="9.140625" style="19"/>
    <col min="11777" max="11777" width="6" style="19" customWidth="1"/>
    <col min="11778" max="11778" width="41.5703125" style="19" customWidth="1"/>
    <col min="11779" max="11779" width="12.28515625" style="19" customWidth="1"/>
    <col min="11780" max="11780" width="5.7109375" style="19" customWidth="1"/>
    <col min="11781" max="11781" width="7.7109375" style="19" customWidth="1"/>
    <col min="11782" max="11939" width="9" style="19" customWidth="1"/>
    <col min="11940" max="12032" width="9.140625" style="19"/>
    <col min="12033" max="12033" width="6" style="19" customWidth="1"/>
    <col min="12034" max="12034" width="41.5703125" style="19" customWidth="1"/>
    <col min="12035" max="12035" width="12.28515625" style="19" customWidth="1"/>
    <col min="12036" max="12036" width="5.7109375" style="19" customWidth="1"/>
    <col min="12037" max="12037" width="7.7109375" style="19" customWidth="1"/>
    <col min="12038" max="12195" width="9" style="19" customWidth="1"/>
    <col min="12196" max="12288" width="9.140625" style="19"/>
    <col min="12289" max="12289" width="6" style="19" customWidth="1"/>
    <col min="12290" max="12290" width="41.5703125" style="19" customWidth="1"/>
    <col min="12291" max="12291" width="12.28515625" style="19" customWidth="1"/>
    <col min="12292" max="12292" width="5.7109375" style="19" customWidth="1"/>
    <col min="12293" max="12293" width="7.7109375" style="19" customWidth="1"/>
    <col min="12294" max="12451" width="9" style="19" customWidth="1"/>
    <col min="12452" max="12544" width="9.140625" style="19"/>
    <col min="12545" max="12545" width="6" style="19" customWidth="1"/>
    <col min="12546" max="12546" width="41.5703125" style="19" customWidth="1"/>
    <col min="12547" max="12547" width="12.28515625" style="19" customWidth="1"/>
    <col min="12548" max="12548" width="5.7109375" style="19" customWidth="1"/>
    <col min="12549" max="12549" width="7.7109375" style="19" customWidth="1"/>
    <col min="12550" max="12707" width="9" style="19" customWidth="1"/>
    <col min="12708" max="12800" width="9.140625" style="19"/>
    <col min="12801" max="12801" width="6" style="19" customWidth="1"/>
    <col min="12802" max="12802" width="41.5703125" style="19" customWidth="1"/>
    <col min="12803" max="12803" width="12.28515625" style="19" customWidth="1"/>
    <col min="12804" max="12804" width="5.7109375" style="19" customWidth="1"/>
    <col min="12805" max="12805" width="7.7109375" style="19" customWidth="1"/>
    <col min="12806" max="12963" width="9" style="19" customWidth="1"/>
    <col min="12964" max="13056" width="9.140625" style="19"/>
    <col min="13057" max="13057" width="6" style="19" customWidth="1"/>
    <col min="13058" max="13058" width="41.5703125" style="19" customWidth="1"/>
    <col min="13059" max="13059" width="12.28515625" style="19" customWidth="1"/>
    <col min="13060" max="13060" width="5.7109375" style="19" customWidth="1"/>
    <col min="13061" max="13061" width="7.7109375" style="19" customWidth="1"/>
    <col min="13062" max="13219" width="9" style="19" customWidth="1"/>
    <col min="13220" max="13312" width="9.140625" style="19"/>
    <col min="13313" max="13313" width="6" style="19" customWidth="1"/>
    <col min="13314" max="13314" width="41.5703125" style="19" customWidth="1"/>
    <col min="13315" max="13315" width="12.28515625" style="19" customWidth="1"/>
    <col min="13316" max="13316" width="5.7109375" style="19" customWidth="1"/>
    <col min="13317" max="13317" width="7.7109375" style="19" customWidth="1"/>
    <col min="13318" max="13475" width="9" style="19" customWidth="1"/>
    <col min="13476" max="13568" width="9.140625" style="19"/>
    <col min="13569" max="13569" width="6" style="19" customWidth="1"/>
    <col min="13570" max="13570" width="41.5703125" style="19" customWidth="1"/>
    <col min="13571" max="13571" width="12.28515625" style="19" customWidth="1"/>
    <col min="13572" max="13572" width="5.7109375" style="19" customWidth="1"/>
    <col min="13573" max="13573" width="7.7109375" style="19" customWidth="1"/>
    <col min="13574" max="13731" width="9" style="19" customWidth="1"/>
    <col min="13732" max="13824" width="9.140625" style="19"/>
    <col min="13825" max="13825" width="6" style="19" customWidth="1"/>
    <col min="13826" max="13826" width="41.5703125" style="19" customWidth="1"/>
    <col min="13827" max="13827" width="12.28515625" style="19" customWidth="1"/>
    <col min="13828" max="13828" width="5.7109375" style="19" customWidth="1"/>
    <col min="13829" max="13829" width="7.7109375" style="19" customWidth="1"/>
    <col min="13830" max="13987" width="9" style="19" customWidth="1"/>
    <col min="13988" max="14080" width="9.140625" style="19"/>
    <col min="14081" max="14081" width="6" style="19" customWidth="1"/>
    <col min="14082" max="14082" width="41.5703125" style="19" customWidth="1"/>
    <col min="14083" max="14083" width="12.28515625" style="19" customWidth="1"/>
    <col min="14084" max="14084" width="5.7109375" style="19" customWidth="1"/>
    <col min="14085" max="14085" width="7.7109375" style="19" customWidth="1"/>
    <col min="14086" max="14243" width="9" style="19" customWidth="1"/>
    <col min="14244" max="14336" width="9.140625" style="19"/>
    <col min="14337" max="14337" width="6" style="19" customWidth="1"/>
    <col min="14338" max="14338" width="41.5703125" style="19" customWidth="1"/>
    <col min="14339" max="14339" width="12.28515625" style="19" customWidth="1"/>
    <col min="14340" max="14340" width="5.7109375" style="19" customWidth="1"/>
    <col min="14341" max="14341" width="7.7109375" style="19" customWidth="1"/>
    <col min="14342" max="14499" width="9" style="19" customWidth="1"/>
    <col min="14500" max="14592" width="9.140625" style="19"/>
    <col min="14593" max="14593" width="6" style="19" customWidth="1"/>
    <col min="14594" max="14594" width="41.5703125" style="19" customWidth="1"/>
    <col min="14595" max="14595" width="12.28515625" style="19" customWidth="1"/>
    <col min="14596" max="14596" width="5.7109375" style="19" customWidth="1"/>
    <col min="14597" max="14597" width="7.7109375" style="19" customWidth="1"/>
    <col min="14598" max="14755" width="9" style="19" customWidth="1"/>
    <col min="14756" max="14848" width="9.140625" style="19"/>
    <col min="14849" max="14849" width="6" style="19" customWidth="1"/>
    <col min="14850" max="14850" width="41.5703125" style="19" customWidth="1"/>
    <col min="14851" max="14851" width="12.28515625" style="19" customWidth="1"/>
    <col min="14852" max="14852" width="5.7109375" style="19" customWidth="1"/>
    <col min="14853" max="14853" width="7.7109375" style="19" customWidth="1"/>
    <col min="14854" max="15011" width="9" style="19" customWidth="1"/>
    <col min="15012" max="15104" width="9.140625" style="19"/>
    <col min="15105" max="15105" width="6" style="19" customWidth="1"/>
    <col min="15106" max="15106" width="41.5703125" style="19" customWidth="1"/>
    <col min="15107" max="15107" width="12.28515625" style="19" customWidth="1"/>
    <col min="15108" max="15108" width="5.7109375" style="19" customWidth="1"/>
    <col min="15109" max="15109" width="7.7109375" style="19" customWidth="1"/>
    <col min="15110" max="15267" width="9" style="19" customWidth="1"/>
    <col min="15268" max="15360" width="9.140625" style="19"/>
    <col min="15361" max="15361" width="6" style="19" customWidth="1"/>
    <col min="15362" max="15362" width="41.5703125" style="19" customWidth="1"/>
    <col min="15363" max="15363" width="12.28515625" style="19" customWidth="1"/>
    <col min="15364" max="15364" width="5.7109375" style="19" customWidth="1"/>
    <col min="15365" max="15365" width="7.7109375" style="19" customWidth="1"/>
    <col min="15366" max="15523" width="9" style="19" customWidth="1"/>
    <col min="15524" max="15616" width="9.140625" style="19"/>
    <col min="15617" max="15617" width="6" style="19" customWidth="1"/>
    <col min="15618" max="15618" width="41.5703125" style="19" customWidth="1"/>
    <col min="15619" max="15619" width="12.28515625" style="19" customWidth="1"/>
    <col min="15620" max="15620" width="5.7109375" style="19" customWidth="1"/>
    <col min="15621" max="15621" width="7.7109375" style="19" customWidth="1"/>
    <col min="15622" max="15779" width="9" style="19" customWidth="1"/>
    <col min="15780" max="15872" width="9.140625" style="19"/>
    <col min="15873" max="15873" width="6" style="19" customWidth="1"/>
    <col min="15874" max="15874" width="41.5703125" style="19" customWidth="1"/>
    <col min="15875" max="15875" width="12.28515625" style="19" customWidth="1"/>
    <col min="15876" max="15876" width="5.7109375" style="19" customWidth="1"/>
    <col min="15877" max="15877" width="7.7109375" style="19" customWidth="1"/>
    <col min="15878" max="16035" width="9" style="19" customWidth="1"/>
    <col min="16036" max="16128" width="9.140625" style="19"/>
    <col min="16129" max="16129" width="6" style="19" customWidth="1"/>
    <col min="16130" max="16130" width="41.5703125" style="19" customWidth="1"/>
    <col min="16131" max="16131" width="12.28515625" style="19" customWidth="1"/>
    <col min="16132" max="16132" width="5.7109375" style="19" customWidth="1"/>
    <col min="16133" max="16133" width="7.7109375" style="19" customWidth="1"/>
    <col min="16134" max="16291" width="9" style="19" customWidth="1"/>
    <col min="16292" max="16384" width="9.140625" style="19"/>
  </cols>
  <sheetData>
    <row r="1" spans="1:163" ht="26.25" thickBot="1" x14ac:dyDescent="0.25">
      <c r="A1" s="16" t="s">
        <v>76</v>
      </c>
      <c r="B1" s="17" t="s">
        <v>77</v>
      </c>
      <c r="C1" s="17" t="s">
        <v>78</v>
      </c>
      <c r="D1" s="17" t="s">
        <v>79</v>
      </c>
      <c r="E1" s="17" t="s">
        <v>58</v>
      </c>
      <c r="F1" s="17" t="s">
        <v>2</v>
      </c>
    </row>
    <row r="2" spans="1:163" ht="13.5" thickBot="1" x14ac:dyDescent="0.25">
      <c r="A2" s="142" t="s">
        <v>80</v>
      </c>
      <c r="B2" s="143"/>
      <c r="C2" s="143"/>
      <c r="D2" s="143"/>
      <c r="E2" s="143"/>
    </row>
    <row r="3" spans="1:163" ht="51" x14ac:dyDescent="0.2">
      <c r="A3" s="20">
        <v>1</v>
      </c>
      <c r="B3" s="21" t="s">
        <v>81</v>
      </c>
      <c r="C3" s="22" t="s">
        <v>264</v>
      </c>
      <c r="D3" s="23" t="s">
        <v>82</v>
      </c>
      <c r="E3" s="22">
        <v>155</v>
      </c>
      <c r="F3" s="38" t="s">
        <v>265</v>
      </c>
    </row>
    <row r="4" spans="1:163" s="29" customFormat="1" ht="25.5" x14ac:dyDescent="0.25">
      <c r="A4" s="24">
        <v>2</v>
      </c>
      <c r="B4" s="25" t="s">
        <v>83</v>
      </c>
      <c r="C4" s="22" t="s">
        <v>264</v>
      </c>
      <c r="D4" s="27" t="s">
        <v>82</v>
      </c>
      <c r="E4" s="27">
        <v>40</v>
      </c>
      <c r="F4" s="11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c r="EO4" s="28"/>
      <c r="EP4" s="28"/>
      <c r="EQ4" s="28"/>
      <c r="ER4" s="28"/>
      <c r="ES4" s="28"/>
      <c r="ET4" s="28"/>
      <c r="EU4" s="28"/>
      <c r="EV4" s="28"/>
      <c r="EW4" s="28"/>
      <c r="EX4" s="28"/>
      <c r="EY4" s="28"/>
      <c r="EZ4" s="28"/>
      <c r="FA4" s="28"/>
      <c r="FB4" s="28"/>
      <c r="FC4" s="28"/>
      <c r="FD4" s="28"/>
      <c r="FE4" s="28"/>
      <c r="FF4" s="28"/>
      <c r="FG4" s="28"/>
    </row>
    <row r="5" spans="1:163" s="29" customFormat="1" ht="25.5" x14ac:dyDescent="0.25">
      <c r="A5" s="24">
        <v>4</v>
      </c>
      <c r="B5" s="25" t="s">
        <v>84</v>
      </c>
      <c r="C5" s="22" t="s">
        <v>264</v>
      </c>
      <c r="D5" s="27" t="s">
        <v>82</v>
      </c>
      <c r="E5" s="27">
        <f>20*24</f>
        <v>480</v>
      </c>
      <c r="F5" s="11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row>
    <row r="6" spans="1:163" s="29" customFormat="1" ht="25.5" x14ac:dyDescent="0.25">
      <c r="A6" s="24">
        <v>5</v>
      </c>
      <c r="B6" s="25" t="s">
        <v>85</v>
      </c>
      <c r="C6" s="22" t="s">
        <v>264</v>
      </c>
      <c r="D6" s="27" t="s">
        <v>82</v>
      </c>
      <c r="E6" s="27">
        <f>20*24</f>
        <v>480</v>
      </c>
      <c r="F6" s="11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row>
    <row r="7" spans="1:163" s="29" customFormat="1" ht="25.5" x14ac:dyDescent="0.25">
      <c r="A7" s="24">
        <v>7</v>
      </c>
      <c r="B7" s="25" t="s">
        <v>86</v>
      </c>
      <c r="C7" s="22" t="s">
        <v>264</v>
      </c>
      <c r="D7" s="27" t="s">
        <v>82</v>
      </c>
      <c r="E7" s="27">
        <v>480</v>
      </c>
      <c r="F7" s="11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row>
    <row r="8" spans="1:163" s="29" customFormat="1" ht="25.5" x14ac:dyDescent="0.25">
      <c r="A8" s="24">
        <v>7</v>
      </c>
      <c r="B8" s="25" t="s">
        <v>87</v>
      </c>
      <c r="C8" s="22" t="s">
        <v>264</v>
      </c>
      <c r="D8" s="27" t="s">
        <v>82</v>
      </c>
      <c r="E8" s="27">
        <v>480</v>
      </c>
      <c r="F8" s="11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row>
    <row r="9" spans="1:163" s="29" customFormat="1" ht="25.5" x14ac:dyDescent="0.25">
      <c r="A9" s="24">
        <v>7</v>
      </c>
      <c r="B9" s="25" t="s">
        <v>88</v>
      </c>
      <c r="C9" s="22" t="s">
        <v>264</v>
      </c>
      <c r="D9" s="27" t="s">
        <v>82</v>
      </c>
      <c r="E9" s="27">
        <v>300</v>
      </c>
      <c r="F9" s="11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row>
    <row r="10" spans="1:163" s="29" customFormat="1" ht="25.5" x14ac:dyDescent="0.25">
      <c r="A10" s="24">
        <v>8</v>
      </c>
      <c r="B10" s="25" t="s">
        <v>89</v>
      </c>
      <c r="C10" s="22" t="s">
        <v>264</v>
      </c>
      <c r="D10" s="27" t="s">
        <v>82</v>
      </c>
      <c r="E10" s="27">
        <v>100</v>
      </c>
      <c r="F10" s="11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row>
    <row r="11" spans="1:163" s="29" customFormat="1" ht="25.5" x14ac:dyDescent="0.25">
      <c r="A11" s="24">
        <v>4</v>
      </c>
      <c r="B11" s="25" t="s">
        <v>90</v>
      </c>
      <c r="C11" s="22" t="s">
        <v>264</v>
      </c>
      <c r="D11" s="27" t="s">
        <v>82</v>
      </c>
      <c r="E11" s="27">
        <f>20*24</f>
        <v>480</v>
      </c>
      <c r="F11" s="11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c r="EK11" s="28"/>
      <c r="EL11" s="28"/>
      <c r="EM11" s="28"/>
      <c r="EN11" s="28"/>
      <c r="EO11" s="28"/>
      <c r="EP11" s="28"/>
      <c r="EQ11" s="28"/>
      <c r="ER11" s="28"/>
      <c r="ES11" s="28"/>
      <c r="ET11" s="28"/>
      <c r="EU11" s="28"/>
      <c r="EV11" s="28"/>
      <c r="EW11" s="28"/>
      <c r="EX11" s="28"/>
      <c r="EY11" s="28"/>
      <c r="EZ11" s="28"/>
      <c r="FA11" s="28"/>
      <c r="FB11" s="28"/>
      <c r="FC11" s="28"/>
      <c r="FD11" s="28"/>
      <c r="FE11" s="28"/>
      <c r="FF11" s="28"/>
      <c r="FG11" s="28"/>
    </row>
    <row r="12" spans="1:163" s="29" customFormat="1" ht="25.5" x14ac:dyDescent="0.25">
      <c r="A12" s="24">
        <v>5</v>
      </c>
      <c r="B12" s="25" t="s">
        <v>91</v>
      </c>
      <c r="C12" s="22" t="s">
        <v>264</v>
      </c>
      <c r="D12" s="27" t="s">
        <v>82</v>
      </c>
      <c r="E12" s="27">
        <f>20*24</f>
        <v>480</v>
      </c>
      <c r="F12" s="11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c r="EK12" s="28"/>
      <c r="EL12" s="28"/>
      <c r="EM12" s="28"/>
      <c r="EN12" s="28"/>
      <c r="EO12" s="28"/>
      <c r="EP12" s="28"/>
      <c r="EQ12" s="28"/>
      <c r="ER12" s="28"/>
      <c r="ES12" s="28"/>
      <c r="ET12" s="28"/>
      <c r="EU12" s="28"/>
      <c r="EV12" s="28"/>
      <c r="EW12" s="28"/>
      <c r="EX12" s="28"/>
      <c r="EY12" s="28"/>
      <c r="EZ12" s="28"/>
      <c r="FA12" s="28"/>
      <c r="FB12" s="28"/>
      <c r="FC12" s="28"/>
      <c r="FD12" s="28"/>
      <c r="FE12" s="28"/>
      <c r="FF12" s="28"/>
      <c r="FG12" s="28"/>
    </row>
    <row r="13" spans="1:163" s="29" customFormat="1" ht="25.5" x14ac:dyDescent="0.25">
      <c r="A13" s="24">
        <v>12</v>
      </c>
      <c r="B13" s="25" t="s">
        <v>92</v>
      </c>
      <c r="C13" s="22" t="s">
        <v>264</v>
      </c>
      <c r="D13" s="27" t="s">
        <v>82</v>
      </c>
      <c r="E13" s="27">
        <v>60</v>
      </c>
      <c r="F13" s="11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c r="EA13" s="28"/>
      <c r="EB13" s="28"/>
      <c r="EC13" s="28"/>
      <c r="ED13" s="28"/>
      <c r="EE13" s="28"/>
      <c r="EF13" s="28"/>
      <c r="EG13" s="28"/>
      <c r="EH13" s="28"/>
      <c r="EI13" s="28"/>
      <c r="EJ13" s="28"/>
      <c r="EK13" s="28"/>
      <c r="EL13" s="28"/>
      <c r="EM13" s="28"/>
      <c r="EN13" s="28"/>
      <c r="EO13" s="28"/>
      <c r="EP13" s="28"/>
      <c r="EQ13" s="28"/>
      <c r="ER13" s="28"/>
      <c r="ES13" s="28"/>
      <c r="ET13" s="28"/>
      <c r="EU13" s="28"/>
      <c r="EV13" s="28"/>
      <c r="EW13" s="28"/>
      <c r="EX13" s="28"/>
      <c r="EY13" s="28"/>
      <c r="EZ13" s="28"/>
      <c r="FA13" s="28"/>
      <c r="FB13" s="28"/>
      <c r="FC13" s="28"/>
      <c r="FD13" s="28"/>
      <c r="FE13" s="28"/>
      <c r="FF13" s="28"/>
      <c r="FG13" s="28"/>
    </row>
    <row r="14" spans="1:163" s="29" customFormat="1" ht="25.5" x14ac:dyDescent="0.25">
      <c r="A14" s="24">
        <v>13</v>
      </c>
      <c r="B14" s="25" t="s">
        <v>93</v>
      </c>
      <c r="C14" s="22" t="s">
        <v>264</v>
      </c>
      <c r="D14" s="27" t="s">
        <v>82</v>
      </c>
      <c r="E14" s="27">
        <v>500</v>
      </c>
      <c r="F14" s="11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row>
    <row r="15" spans="1:163" s="29" customFormat="1" ht="25.5" x14ac:dyDescent="0.25">
      <c r="A15" s="24">
        <v>14</v>
      </c>
      <c r="B15" s="25" t="s">
        <v>94</v>
      </c>
      <c r="C15" s="22" t="s">
        <v>264</v>
      </c>
      <c r="D15" s="27" t="s">
        <v>82</v>
      </c>
      <c r="E15" s="27">
        <v>20</v>
      </c>
      <c r="F15" s="11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row>
    <row r="16" spans="1:163" s="29" customFormat="1" ht="13.5" thickBot="1" x14ac:dyDescent="0.3">
      <c r="A16" s="30"/>
      <c r="B16" s="31"/>
      <c r="C16" s="32"/>
      <c r="D16" s="33"/>
      <c r="E16" s="33"/>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row>
    <row r="17" spans="1:163" s="29" customFormat="1" ht="13.5" thickBot="1" x14ac:dyDescent="0.3">
      <c r="A17" s="142" t="s">
        <v>95</v>
      </c>
      <c r="B17" s="143"/>
      <c r="C17" s="143"/>
      <c r="D17" s="143"/>
      <c r="E17" s="143"/>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row>
    <row r="18" spans="1:163" ht="38.25" x14ac:dyDescent="0.2">
      <c r="A18" s="34">
        <v>1</v>
      </c>
      <c r="B18" s="35" t="s">
        <v>96</v>
      </c>
      <c r="C18" s="22" t="s">
        <v>264</v>
      </c>
      <c r="D18" s="37" t="s">
        <v>82</v>
      </c>
      <c r="E18" s="36">
        <v>5</v>
      </c>
      <c r="F18" s="26"/>
      <c r="H18" s="38"/>
    </row>
    <row r="19" spans="1:163" s="29" customFormat="1" ht="25.5" x14ac:dyDescent="0.25">
      <c r="A19" s="24">
        <v>2</v>
      </c>
      <c r="B19" s="25" t="s">
        <v>83</v>
      </c>
      <c r="C19" s="22" t="s">
        <v>264</v>
      </c>
      <c r="D19" s="27" t="s">
        <v>82</v>
      </c>
      <c r="E19" s="27">
        <v>8</v>
      </c>
      <c r="F19" s="11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c r="EA19" s="28"/>
      <c r="EB19" s="28"/>
      <c r="EC19" s="28"/>
      <c r="ED19" s="28"/>
      <c r="EE19" s="28"/>
      <c r="EF19" s="28"/>
      <c r="EG19" s="28"/>
      <c r="EH19" s="28"/>
      <c r="EI19" s="28"/>
      <c r="EJ19" s="28"/>
      <c r="EK19" s="28"/>
      <c r="EL19" s="28"/>
      <c r="EM19" s="28"/>
      <c r="EN19" s="28"/>
      <c r="EO19" s="28"/>
      <c r="EP19" s="28"/>
      <c r="EQ19" s="28"/>
      <c r="ER19" s="28"/>
      <c r="ES19" s="28"/>
      <c r="ET19" s="28"/>
      <c r="EU19" s="28"/>
      <c r="EV19" s="28"/>
      <c r="EW19" s="28"/>
      <c r="EX19" s="28"/>
      <c r="EY19" s="28"/>
      <c r="EZ19" s="28"/>
      <c r="FA19" s="28"/>
      <c r="FB19" s="28"/>
      <c r="FC19" s="28"/>
      <c r="FD19" s="28"/>
      <c r="FE19" s="28"/>
      <c r="FF19" s="28"/>
      <c r="FG19" s="28"/>
    </row>
    <row r="20" spans="1:163" s="29" customFormat="1" ht="25.5" x14ac:dyDescent="0.25">
      <c r="A20" s="24">
        <v>6</v>
      </c>
      <c r="B20" s="25" t="s">
        <v>97</v>
      </c>
      <c r="C20" s="22" t="s">
        <v>264</v>
      </c>
      <c r="D20" s="27" t="s">
        <v>82</v>
      </c>
      <c r="E20" s="27">
        <v>192</v>
      </c>
      <c r="F20" s="11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c r="DL20" s="28"/>
      <c r="DM20" s="28"/>
      <c r="DN20" s="28"/>
      <c r="DO20" s="28"/>
      <c r="DP20" s="28"/>
      <c r="DQ20" s="28"/>
      <c r="DR20" s="28"/>
      <c r="DS20" s="28"/>
      <c r="DT20" s="28"/>
      <c r="DU20" s="28"/>
      <c r="DV20" s="28"/>
      <c r="DW20" s="28"/>
      <c r="DX20" s="28"/>
      <c r="DY20" s="28"/>
      <c r="DZ20" s="28"/>
      <c r="EA20" s="28"/>
      <c r="EB20" s="28"/>
      <c r="EC20" s="28"/>
      <c r="ED20" s="28"/>
      <c r="EE20" s="28"/>
      <c r="EF20" s="28"/>
      <c r="EG20" s="28"/>
      <c r="EH20" s="28"/>
      <c r="EI20" s="28"/>
      <c r="EJ20" s="28"/>
      <c r="EK20" s="28"/>
      <c r="EL20" s="28"/>
      <c r="EM20" s="28"/>
      <c r="EN20" s="28"/>
      <c r="EO20" s="28"/>
      <c r="EP20" s="28"/>
      <c r="EQ20" s="28"/>
      <c r="ER20" s="28"/>
      <c r="ES20" s="28"/>
      <c r="ET20" s="28"/>
      <c r="EU20" s="28"/>
      <c r="EV20" s="28"/>
      <c r="EW20" s="28"/>
      <c r="EX20" s="28"/>
      <c r="EY20" s="28"/>
      <c r="EZ20" s="28"/>
      <c r="FA20" s="28"/>
      <c r="FB20" s="28"/>
      <c r="FC20" s="28"/>
      <c r="FD20" s="28"/>
      <c r="FE20" s="28"/>
      <c r="FF20" s="28"/>
      <c r="FG20" s="28"/>
    </row>
    <row r="21" spans="1:163" s="29" customFormat="1" ht="51" x14ac:dyDescent="0.25">
      <c r="A21" s="24">
        <v>9</v>
      </c>
      <c r="B21" s="25" t="s">
        <v>98</v>
      </c>
      <c r="C21" s="22" t="s">
        <v>264</v>
      </c>
      <c r="D21" s="27" t="s">
        <v>82</v>
      </c>
      <c r="E21" s="27">
        <v>192</v>
      </c>
      <c r="F21" s="11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row>
    <row r="22" spans="1:163" ht="13.5" thickBot="1" x14ac:dyDescent="0.25">
      <c r="A22" s="39"/>
      <c r="B22" s="40"/>
      <c r="C22" s="40"/>
      <c r="D22" s="40"/>
      <c r="E22" s="40"/>
    </row>
    <row r="23" spans="1:163" ht="13.5" thickBot="1" x14ac:dyDescent="0.25">
      <c r="A23" s="142" t="s">
        <v>99</v>
      </c>
      <c r="B23" s="143"/>
      <c r="C23" s="143"/>
      <c r="D23" s="143"/>
      <c r="E23" s="143"/>
    </row>
    <row r="24" spans="1:163" ht="38.25" x14ac:dyDescent="0.2">
      <c r="A24" s="34">
        <v>1</v>
      </c>
      <c r="B24" s="35" t="s">
        <v>96</v>
      </c>
      <c r="C24" s="22" t="s">
        <v>264</v>
      </c>
      <c r="D24" s="37" t="s">
        <v>82</v>
      </c>
      <c r="E24" s="36">
        <v>20</v>
      </c>
      <c r="F24" s="26"/>
    </row>
    <row r="25" spans="1:163" s="29" customFormat="1" ht="25.5" x14ac:dyDescent="0.25">
      <c r="A25" s="24">
        <v>2</v>
      </c>
      <c r="B25" s="25" t="s">
        <v>83</v>
      </c>
      <c r="C25" s="22" t="s">
        <v>264</v>
      </c>
      <c r="D25" s="27" t="s">
        <v>82</v>
      </c>
      <c r="E25" s="27">
        <v>6</v>
      </c>
      <c r="F25" s="26"/>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c r="DL25" s="28"/>
      <c r="DM25" s="28"/>
      <c r="DN25" s="28"/>
      <c r="DO25" s="28"/>
      <c r="DP25" s="28"/>
      <c r="DQ25" s="28"/>
      <c r="DR25" s="28"/>
      <c r="DS25" s="28"/>
      <c r="DT25" s="28"/>
      <c r="DU25" s="28"/>
      <c r="DV25" s="28"/>
      <c r="DW25" s="28"/>
      <c r="DX25" s="28"/>
      <c r="DY25" s="28"/>
      <c r="DZ25" s="28"/>
      <c r="EA25" s="28"/>
      <c r="EB25" s="28"/>
      <c r="EC25" s="28"/>
      <c r="ED25" s="28"/>
      <c r="EE25" s="28"/>
      <c r="EF25" s="28"/>
      <c r="EG25" s="28"/>
      <c r="EH25" s="28"/>
      <c r="EI25" s="28"/>
      <c r="EJ25" s="28"/>
      <c r="EK25" s="28"/>
      <c r="EL25" s="28"/>
      <c r="EM25" s="28"/>
      <c r="EN25" s="28"/>
      <c r="EO25" s="28"/>
      <c r="EP25" s="28"/>
      <c r="EQ25" s="28"/>
      <c r="ER25" s="28"/>
      <c r="ES25" s="28"/>
      <c r="ET25" s="28"/>
      <c r="EU25" s="28"/>
      <c r="EV25" s="28"/>
      <c r="EW25" s="28"/>
      <c r="EX25" s="28"/>
      <c r="EY25" s="28"/>
      <c r="EZ25" s="28"/>
      <c r="FA25" s="28"/>
      <c r="FB25" s="28"/>
      <c r="FC25" s="28"/>
      <c r="FD25" s="28"/>
      <c r="FE25" s="28"/>
      <c r="FF25" s="28"/>
      <c r="FG25" s="28"/>
    </row>
    <row r="26" spans="1:163" s="29" customFormat="1" ht="25.5" x14ac:dyDescent="0.25">
      <c r="A26" s="24">
        <v>4</v>
      </c>
      <c r="B26" s="25" t="s">
        <v>100</v>
      </c>
      <c r="C26" s="22" t="s">
        <v>264</v>
      </c>
      <c r="D26" s="27" t="s">
        <v>82</v>
      </c>
      <c r="E26" s="27">
        <v>72</v>
      </c>
      <c r="F26" s="11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row>
    <row r="27" spans="1:163" s="29" customFormat="1" ht="25.5" x14ac:dyDescent="0.25">
      <c r="A27" s="24">
        <v>5</v>
      </c>
      <c r="B27" s="25" t="s">
        <v>101</v>
      </c>
      <c r="C27" s="22" t="s">
        <v>264</v>
      </c>
      <c r="D27" s="27" t="s">
        <v>82</v>
      </c>
      <c r="E27" s="27">
        <v>72</v>
      </c>
      <c r="F27" s="11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c r="EU27" s="28"/>
      <c r="EV27" s="28"/>
      <c r="EW27" s="28"/>
      <c r="EX27" s="28"/>
      <c r="EY27" s="28"/>
      <c r="EZ27" s="28"/>
      <c r="FA27" s="28"/>
      <c r="FB27" s="28"/>
      <c r="FC27" s="28"/>
      <c r="FD27" s="28"/>
      <c r="FE27" s="28"/>
      <c r="FF27" s="28"/>
      <c r="FG27" s="28"/>
    </row>
    <row r="28" spans="1:163" s="29" customFormat="1" ht="51" x14ac:dyDescent="0.25">
      <c r="A28" s="24">
        <v>7</v>
      </c>
      <c r="B28" s="25" t="s">
        <v>102</v>
      </c>
      <c r="C28" s="22" t="s">
        <v>264</v>
      </c>
      <c r="D28" s="27" t="s">
        <v>82</v>
      </c>
      <c r="E28" s="27">
        <v>60</v>
      </c>
      <c r="F28" s="11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c r="EO28" s="28"/>
      <c r="EP28" s="28"/>
      <c r="EQ28" s="28"/>
      <c r="ER28" s="28"/>
      <c r="ES28" s="28"/>
      <c r="ET28" s="28"/>
      <c r="EU28" s="28"/>
      <c r="EV28" s="28"/>
      <c r="EW28" s="28"/>
      <c r="EX28" s="28"/>
      <c r="EY28" s="28"/>
      <c r="EZ28" s="28"/>
      <c r="FA28" s="28"/>
      <c r="FB28" s="28"/>
      <c r="FC28" s="28"/>
      <c r="FD28" s="28"/>
      <c r="FE28" s="28"/>
      <c r="FF28" s="28"/>
      <c r="FG28" s="28"/>
    </row>
    <row r="29" spans="1:163" s="29" customFormat="1" ht="38.25" x14ac:dyDescent="0.25">
      <c r="A29" s="24">
        <v>8</v>
      </c>
      <c r="B29" s="25" t="s">
        <v>103</v>
      </c>
      <c r="C29" s="22" t="s">
        <v>264</v>
      </c>
      <c r="D29" s="27" t="s">
        <v>82</v>
      </c>
      <c r="E29" s="27">
        <v>60</v>
      </c>
      <c r="F29" s="11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c r="EU29" s="28"/>
      <c r="EV29" s="28"/>
      <c r="EW29" s="28"/>
      <c r="EX29" s="28"/>
      <c r="EY29" s="28"/>
      <c r="EZ29" s="28"/>
      <c r="FA29" s="28"/>
      <c r="FB29" s="28"/>
      <c r="FC29" s="28"/>
      <c r="FD29" s="28"/>
      <c r="FE29" s="28"/>
      <c r="FF29" s="28"/>
      <c r="FG29" s="28"/>
    </row>
    <row r="30" spans="1:163" s="29" customFormat="1" ht="38.25" x14ac:dyDescent="0.25">
      <c r="A30" s="24">
        <v>10</v>
      </c>
      <c r="B30" s="25" t="s">
        <v>104</v>
      </c>
      <c r="C30" s="22" t="s">
        <v>264</v>
      </c>
      <c r="D30" s="27" t="s">
        <v>82</v>
      </c>
      <c r="E30" s="27">
        <v>60</v>
      </c>
      <c r="F30" s="11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c r="EO30" s="28"/>
      <c r="EP30" s="28"/>
      <c r="EQ30" s="28"/>
      <c r="ER30" s="28"/>
      <c r="ES30" s="28"/>
      <c r="ET30" s="28"/>
      <c r="EU30" s="28"/>
      <c r="EV30" s="28"/>
      <c r="EW30" s="28"/>
      <c r="EX30" s="28"/>
      <c r="EY30" s="28"/>
      <c r="EZ30" s="28"/>
      <c r="FA30" s="28"/>
      <c r="FB30" s="28"/>
      <c r="FC30" s="28"/>
      <c r="FD30" s="28"/>
      <c r="FE30" s="28"/>
      <c r="FF30" s="28"/>
      <c r="FG30" s="28"/>
    </row>
    <row r="31" spans="1:163" s="29" customFormat="1" ht="38.25" x14ac:dyDescent="0.25">
      <c r="A31" s="24">
        <v>11</v>
      </c>
      <c r="B31" s="25" t="s">
        <v>105</v>
      </c>
      <c r="C31" s="22" t="s">
        <v>264</v>
      </c>
      <c r="D31" s="27" t="s">
        <v>82</v>
      </c>
      <c r="E31" s="27">
        <v>60</v>
      </c>
      <c r="F31" s="11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row>
    <row r="32" spans="1:163" s="29" customFormat="1" ht="26.25" thickBot="1" x14ac:dyDescent="0.3">
      <c r="A32" s="41">
        <v>13</v>
      </c>
      <c r="B32" s="42" t="s">
        <v>93</v>
      </c>
      <c r="C32" s="22" t="s">
        <v>264</v>
      </c>
      <c r="D32" s="43" t="s">
        <v>82</v>
      </c>
      <c r="E32" s="43">
        <v>60</v>
      </c>
      <c r="F32" s="11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row>
    <row r="33" spans="1:163" s="29" customFormat="1" ht="13.5" thickBot="1" x14ac:dyDescent="0.3">
      <c r="A33" s="144"/>
      <c r="B33" s="145"/>
      <c r="C33" s="145"/>
      <c r="D33" s="145"/>
      <c r="E33" s="145"/>
      <c r="F33" s="11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row>
    <row r="34" spans="1:163" s="29" customFormat="1" ht="13.5" thickBot="1" x14ac:dyDescent="0.3">
      <c r="A34" s="146" t="s">
        <v>106</v>
      </c>
      <c r="B34" s="147"/>
      <c r="C34" s="147"/>
      <c r="D34" s="147"/>
      <c r="E34" s="147"/>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row>
    <row r="35" spans="1:163" s="29" customFormat="1" ht="15" x14ac:dyDescent="0.25">
      <c r="A35" s="137">
        <v>1</v>
      </c>
      <c r="B35" s="44" t="s">
        <v>107</v>
      </c>
      <c r="C35" s="140" t="s">
        <v>108</v>
      </c>
      <c r="D35" s="45" t="s">
        <v>82</v>
      </c>
      <c r="E35" s="45">
        <v>2</v>
      </c>
      <c r="F35" s="11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c r="EO35" s="28"/>
      <c r="EP35" s="28"/>
      <c r="EQ35" s="28"/>
      <c r="ER35" s="28"/>
      <c r="ES35" s="28"/>
      <c r="ET35" s="28"/>
      <c r="EU35" s="28"/>
      <c r="EV35" s="28"/>
      <c r="EW35" s="28"/>
      <c r="EX35" s="28"/>
      <c r="EY35" s="28"/>
      <c r="EZ35" s="28"/>
      <c r="FA35" s="28"/>
      <c r="FB35" s="28"/>
      <c r="FC35" s="28"/>
      <c r="FD35" s="28"/>
      <c r="FE35" s="28"/>
      <c r="FF35" s="28"/>
      <c r="FG35" s="28"/>
    </row>
    <row r="36" spans="1:163" s="29" customFormat="1" ht="15" x14ac:dyDescent="0.25">
      <c r="A36" s="138"/>
      <c r="B36" s="46" t="s">
        <v>109</v>
      </c>
      <c r="C36" s="141"/>
      <c r="D36" s="47" t="s">
        <v>82</v>
      </c>
      <c r="E36" s="47">
        <v>2</v>
      </c>
      <c r="F36" s="11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row>
    <row r="37" spans="1:163" s="29" customFormat="1" ht="30" x14ac:dyDescent="0.25">
      <c r="A37" s="138"/>
      <c r="B37" s="48" t="s">
        <v>110</v>
      </c>
      <c r="C37" s="141"/>
      <c r="D37" s="47" t="s">
        <v>82</v>
      </c>
      <c r="E37" s="47">
        <v>2</v>
      </c>
      <c r="F37" s="11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c r="EO37" s="28"/>
      <c r="EP37" s="28"/>
      <c r="EQ37" s="28"/>
      <c r="ER37" s="28"/>
      <c r="ES37" s="28"/>
      <c r="ET37" s="28"/>
      <c r="EU37" s="28"/>
      <c r="EV37" s="28"/>
      <c r="EW37" s="28"/>
      <c r="EX37" s="28"/>
      <c r="EY37" s="28"/>
      <c r="EZ37" s="28"/>
      <c r="FA37" s="28"/>
      <c r="FB37" s="28"/>
      <c r="FC37" s="28"/>
      <c r="FD37" s="28"/>
      <c r="FE37" s="28"/>
      <c r="FF37" s="28"/>
      <c r="FG37" s="28"/>
    </row>
    <row r="38" spans="1:163" s="29" customFormat="1" ht="30" x14ac:dyDescent="0.25">
      <c r="A38" s="138"/>
      <c r="B38" s="49" t="s">
        <v>111</v>
      </c>
      <c r="C38" s="141"/>
      <c r="D38" s="47" t="s">
        <v>82</v>
      </c>
      <c r="E38" s="47">
        <v>1</v>
      </c>
      <c r="F38" s="11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c r="EO38" s="28"/>
      <c r="EP38" s="28"/>
      <c r="EQ38" s="28"/>
      <c r="ER38" s="28"/>
      <c r="ES38" s="28"/>
      <c r="ET38" s="28"/>
      <c r="EU38" s="28"/>
      <c r="EV38" s="28"/>
      <c r="EW38" s="28"/>
      <c r="EX38" s="28"/>
      <c r="EY38" s="28"/>
      <c r="EZ38" s="28"/>
      <c r="FA38" s="28"/>
      <c r="FB38" s="28"/>
      <c r="FC38" s="28"/>
      <c r="FD38" s="28"/>
      <c r="FE38" s="28"/>
      <c r="FF38" s="28"/>
      <c r="FG38" s="28"/>
    </row>
    <row r="39" spans="1:163" s="29" customFormat="1" ht="15" x14ac:dyDescent="0.25">
      <c r="A39" s="138"/>
      <c r="B39" s="46" t="s">
        <v>112</v>
      </c>
      <c r="C39" s="141"/>
      <c r="D39" s="47" t="s">
        <v>82</v>
      </c>
      <c r="E39" s="47">
        <v>2</v>
      </c>
      <c r="F39" s="11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c r="EV39" s="28"/>
      <c r="EW39" s="28"/>
      <c r="EX39" s="28"/>
      <c r="EY39" s="28"/>
      <c r="EZ39" s="28"/>
      <c r="FA39" s="28"/>
      <c r="FB39" s="28"/>
      <c r="FC39" s="28"/>
      <c r="FD39" s="28"/>
      <c r="FE39" s="28"/>
      <c r="FF39" s="28"/>
      <c r="FG39" s="28"/>
    </row>
    <row r="40" spans="1:163" s="29" customFormat="1" ht="15" x14ac:dyDescent="0.25">
      <c r="A40" s="138"/>
      <c r="B40" s="46" t="s">
        <v>113</v>
      </c>
      <c r="C40" s="141"/>
      <c r="D40" s="47" t="s">
        <v>82</v>
      </c>
      <c r="E40" s="47">
        <v>2</v>
      </c>
      <c r="F40" s="11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c r="EO40" s="28"/>
      <c r="EP40" s="28"/>
      <c r="EQ40" s="28"/>
      <c r="ER40" s="28"/>
      <c r="ES40" s="28"/>
      <c r="ET40" s="28"/>
      <c r="EU40" s="28"/>
      <c r="EV40" s="28"/>
      <c r="EW40" s="28"/>
      <c r="EX40" s="28"/>
      <c r="EY40" s="28"/>
      <c r="EZ40" s="28"/>
      <c r="FA40" s="28"/>
      <c r="FB40" s="28"/>
      <c r="FC40" s="28"/>
      <c r="FD40" s="28"/>
      <c r="FE40" s="28"/>
      <c r="FF40" s="28"/>
      <c r="FG40" s="28"/>
    </row>
    <row r="41" spans="1:163" s="29" customFormat="1" ht="15" x14ac:dyDescent="0.25">
      <c r="A41" s="138"/>
      <c r="B41" s="46" t="s">
        <v>114</v>
      </c>
      <c r="C41" s="141"/>
      <c r="D41" s="47" t="s">
        <v>82</v>
      </c>
      <c r="E41" s="47">
        <v>2</v>
      </c>
      <c r="F41" s="11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c r="EO41" s="28"/>
      <c r="EP41" s="28"/>
      <c r="EQ41" s="28"/>
      <c r="ER41" s="28"/>
      <c r="ES41" s="28"/>
      <c r="ET41" s="28"/>
      <c r="EU41" s="28"/>
      <c r="EV41" s="28"/>
      <c r="EW41" s="28"/>
      <c r="EX41" s="28"/>
      <c r="EY41" s="28"/>
      <c r="EZ41" s="28"/>
      <c r="FA41" s="28"/>
      <c r="FB41" s="28"/>
      <c r="FC41" s="28"/>
      <c r="FD41" s="28"/>
      <c r="FE41" s="28"/>
      <c r="FF41" s="28"/>
      <c r="FG41" s="28"/>
    </row>
    <row r="42" spans="1:163" s="29" customFormat="1" ht="15" x14ac:dyDescent="0.25">
      <c r="A42" s="138"/>
      <c r="B42" s="46" t="s">
        <v>115</v>
      </c>
      <c r="C42" s="141"/>
      <c r="D42" s="47" t="s">
        <v>82</v>
      </c>
      <c r="E42" s="47">
        <v>2</v>
      </c>
      <c r="F42" s="11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c r="EO42" s="28"/>
      <c r="EP42" s="28"/>
      <c r="EQ42" s="28"/>
      <c r="ER42" s="28"/>
      <c r="ES42" s="28"/>
      <c r="ET42" s="28"/>
      <c r="EU42" s="28"/>
      <c r="EV42" s="28"/>
      <c r="EW42" s="28"/>
      <c r="EX42" s="28"/>
      <c r="EY42" s="28"/>
      <c r="EZ42" s="28"/>
      <c r="FA42" s="28"/>
      <c r="FB42" s="28"/>
      <c r="FC42" s="28"/>
      <c r="FD42" s="28"/>
      <c r="FE42" s="28"/>
      <c r="FF42" s="28"/>
      <c r="FG42" s="28"/>
    </row>
    <row r="43" spans="1:163" s="29" customFormat="1" ht="15" x14ac:dyDescent="0.25">
      <c r="A43" s="138"/>
      <c r="B43" s="46" t="s">
        <v>116</v>
      </c>
      <c r="C43" s="141"/>
      <c r="D43" s="47" t="s">
        <v>82</v>
      </c>
      <c r="E43" s="47">
        <v>8</v>
      </c>
      <c r="F43" s="11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c r="EO43" s="28"/>
      <c r="EP43" s="28"/>
      <c r="EQ43" s="28"/>
      <c r="ER43" s="28"/>
      <c r="ES43" s="28"/>
      <c r="ET43" s="28"/>
      <c r="EU43" s="28"/>
      <c r="EV43" s="28"/>
      <c r="EW43" s="28"/>
      <c r="EX43" s="28"/>
      <c r="EY43" s="28"/>
      <c r="EZ43" s="28"/>
      <c r="FA43" s="28"/>
      <c r="FB43" s="28"/>
      <c r="FC43" s="28"/>
      <c r="FD43" s="28"/>
      <c r="FE43" s="28"/>
      <c r="FF43" s="28"/>
      <c r="FG43" s="28"/>
    </row>
    <row r="44" spans="1:163" s="29" customFormat="1" ht="15" x14ac:dyDescent="0.25">
      <c r="A44" s="138"/>
      <c r="B44" s="46" t="s">
        <v>117</v>
      </c>
      <c r="C44" s="141"/>
      <c r="D44" s="47" t="s">
        <v>82</v>
      </c>
      <c r="E44" s="47">
        <v>1</v>
      </c>
      <c r="F44" s="11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c r="EO44" s="28"/>
      <c r="EP44" s="28"/>
      <c r="EQ44" s="28"/>
      <c r="ER44" s="28"/>
      <c r="ES44" s="28"/>
      <c r="ET44" s="28"/>
      <c r="EU44" s="28"/>
      <c r="EV44" s="28"/>
      <c r="EW44" s="28"/>
      <c r="EX44" s="28"/>
      <c r="EY44" s="28"/>
      <c r="EZ44" s="28"/>
      <c r="FA44" s="28"/>
      <c r="FB44" s="28"/>
      <c r="FC44" s="28"/>
      <c r="FD44" s="28"/>
      <c r="FE44" s="28"/>
      <c r="FF44" s="28"/>
      <c r="FG44" s="28"/>
    </row>
    <row r="45" spans="1:163" s="29" customFormat="1" ht="46.5" customHeight="1" x14ac:dyDescent="0.25">
      <c r="A45" s="138"/>
      <c r="B45" s="50" t="s">
        <v>118</v>
      </c>
      <c r="C45" s="141"/>
      <c r="D45" s="47" t="s">
        <v>82</v>
      </c>
      <c r="E45" s="47">
        <v>4</v>
      </c>
      <c r="F45" s="11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8"/>
      <c r="EW45" s="28"/>
      <c r="EX45" s="28"/>
      <c r="EY45" s="28"/>
      <c r="EZ45" s="28"/>
      <c r="FA45" s="28"/>
      <c r="FB45" s="28"/>
      <c r="FC45" s="28"/>
      <c r="FD45" s="28"/>
      <c r="FE45" s="28"/>
      <c r="FF45" s="28"/>
      <c r="FG45" s="28"/>
    </row>
    <row r="46" spans="1:163" s="29" customFormat="1" ht="15" x14ac:dyDescent="0.25">
      <c r="A46" s="138"/>
      <c r="B46" s="48" t="s">
        <v>119</v>
      </c>
      <c r="C46" s="141"/>
      <c r="D46" s="47" t="s">
        <v>82</v>
      </c>
      <c r="E46" s="47">
        <v>2</v>
      </c>
      <c r="F46" s="11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row>
    <row r="47" spans="1:163" s="29" customFormat="1" ht="15" x14ac:dyDescent="0.25">
      <c r="A47" s="139"/>
      <c r="B47" s="51" t="s">
        <v>120</v>
      </c>
      <c r="C47" s="141"/>
      <c r="D47" s="47" t="s">
        <v>82</v>
      </c>
      <c r="E47" s="47">
        <v>8</v>
      </c>
      <c r="F47" s="11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c r="EO47" s="28"/>
      <c r="EP47" s="28"/>
      <c r="EQ47" s="28"/>
      <c r="ER47" s="28"/>
      <c r="ES47" s="28"/>
      <c r="ET47" s="28"/>
      <c r="EU47" s="28"/>
      <c r="EV47" s="28"/>
      <c r="EW47" s="28"/>
      <c r="EX47" s="28"/>
      <c r="EY47" s="28"/>
      <c r="EZ47" s="28"/>
      <c r="FA47" s="28"/>
      <c r="FB47" s="28"/>
      <c r="FC47" s="28"/>
      <c r="FD47" s="28"/>
      <c r="FE47" s="28"/>
      <c r="FF47" s="28"/>
      <c r="FG47" s="28"/>
    </row>
    <row r="48" spans="1:163" s="29" customFormat="1" ht="15.75" x14ac:dyDescent="0.25">
      <c r="A48" s="151">
        <v>2</v>
      </c>
      <c r="B48" s="50" t="s">
        <v>121</v>
      </c>
      <c r="C48" s="151" t="s">
        <v>108</v>
      </c>
      <c r="D48" s="47" t="s">
        <v>82</v>
      </c>
      <c r="E48" s="52">
        <v>2</v>
      </c>
      <c r="F48" s="11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c r="EO48" s="28"/>
      <c r="EP48" s="28"/>
      <c r="EQ48" s="28"/>
      <c r="ER48" s="28"/>
      <c r="ES48" s="28"/>
      <c r="ET48" s="28"/>
      <c r="EU48" s="28"/>
      <c r="EV48" s="28"/>
      <c r="EW48" s="28"/>
      <c r="EX48" s="28"/>
      <c r="EY48" s="28"/>
      <c r="EZ48" s="28"/>
      <c r="FA48" s="28"/>
      <c r="FB48" s="28"/>
      <c r="FC48" s="28"/>
      <c r="FD48" s="28"/>
      <c r="FE48" s="28"/>
      <c r="FF48" s="28"/>
      <c r="FG48" s="28"/>
    </row>
    <row r="49" spans="1:163" s="29" customFormat="1" ht="31.5" x14ac:dyDescent="0.25">
      <c r="A49" s="138"/>
      <c r="B49" s="50" t="s">
        <v>122</v>
      </c>
      <c r="C49" s="138"/>
      <c r="D49" s="47" t="s">
        <v>82</v>
      </c>
      <c r="E49" s="52">
        <v>2</v>
      </c>
      <c r="F49" s="11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c r="EA49" s="28"/>
      <c r="EB49" s="28"/>
      <c r="EC49" s="28"/>
      <c r="ED49" s="28"/>
      <c r="EE49" s="28"/>
      <c r="EF49" s="28"/>
      <c r="EG49" s="28"/>
      <c r="EH49" s="28"/>
      <c r="EI49" s="28"/>
      <c r="EJ49" s="28"/>
      <c r="EK49" s="28"/>
      <c r="EL49" s="28"/>
      <c r="EM49" s="28"/>
      <c r="EN49" s="28"/>
      <c r="EO49" s="28"/>
      <c r="EP49" s="28"/>
      <c r="EQ49" s="28"/>
      <c r="ER49" s="28"/>
      <c r="ES49" s="28"/>
      <c r="ET49" s="28"/>
      <c r="EU49" s="28"/>
      <c r="EV49" s="28"/>
      <c r="EW49" s="28"/>
      <c r="EX49" s="28"/>
      <c r="EY49" s="28"/>
      <c r="EZ49" s="28"/>
      <c r="FA49" s="28"/>
      <c r="FB49" s="28"/>
      <c r="FC49" s="28"/>
      <c r="FD49" s="28"/>
      <c r="FE49" s="28"/>
      <c r="FF49" s="28"/>
      <c r="FG49" s="28"/>
    </row>
    <row r="50" spans="1:163" s="29" customFormat="1" ht="31.5" x14ac:dyDescent="0.25">
      <c r="A50" s="138"/>
      <c r="B50" s="50" t="s">
        <v>123</v>
      </c>
      <c r="C50" s="138"/>
      <c r="D50" s="47" t="s">
        <v>82</v>
      </c>
      <c r="E50" s="52">
        <v>2</v>
      </c>
      <c r="F50" s="11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8"/>
      <c r="BL50" s="28"/>
      <c r="BM50" s="28"/>
      <c r="BN50" s="28"/>
      <c r="BO50" s="28"/>
      <c r="BP50" s="28"/>
      <c r="BQ50" s="28"/>
      <c r="BR50" s="28"/>
      <c r="BS50" s="28"/>
      <c r="BT50" s="28"/>
      <c r="BU50" s="28"/>
      <c r="BV50" s="28"/>
      <c r="BW50" s="28"/>
      <c r="BX50" s="28"/>
      <c r="BY50" s="28"/>
      <c r="BZ50" s="28"/>
      <c r="CA50" s="28"/>
      <c r="CB50" s="28"/>
      <c r="CC50" s="28"/>
      <c r="CD50" s="28"/>
      <c r="CE50" s="28"/>
      <c r="CF50" s="28"/>
      <c r="CG50" s="28"/>
      <c r="CH50" s="28"/>
      <c r="CI50" s="28"/>
      <c r="CJ50" s="28"/>
      <c r="CK50" s="28"/>
      <c r="CL50" s="28"/>
      <c r="CM50" s="28"/>
      <c r="CN50" s="28"/>
      <c r="CO50" s="28"/>
      <c r="CP50" s="28"/>
      <c r="CQ50" s="28"/>
      <c r="CR50" s="28"/>
      <c r="CS50" s="28"/>
      <c r="CT50" s="28"/>
      <c r="CU50" s="28"/>
      <c r="CV50" s="28"/>
      <c r="CW50" s="28"/>
      <c r="CX50" s="28"/>
      <c r="CY50" s="28"/>
      <c r="CZ50" s="28"/>
      <c r="DA50" s="28"/>
      <c r="DB50" s="28"/>
      <c r="DC50" s="28"/>
      <c r="DD50" s="28"/>
      <c r="DE50" s="28"/>
      <c r="DF50" s="28"/>
      <c r="DG50" s="28"/>
      <c r="DH50" s="28"/>
      <c r="DI50" s="28"/>
      <c r="DJ50" s="28"/>
      <c r="DK50" s="28"/>
      <c r="DL50" s="28"/>
      <c r="DM50" s="28"/>
      <c r="DN50" s="28"/>
      <c r="DO50" s="28"/>
      <c r="DP50" s="28"/>
      <c r="DQ50" s="28"/>
      <c r="DR50" s="28"/>
      <c r="DS50" s="28"/>
      <c r="DT50" s="28"/>
      <c r="DU50" s="28"/>
      <c r="DV50" s="28"/>
      <c r="DW50" s="28"/>
      <c r="DX50" s="28"/>
      <c r="DY50" s="28"/>
      <c r="DZ50" s="28"/>
      <c r="EA50" s="28"/>
      <c r="EB50" s="28"/>
      <c r="EC50" s="28"/>
      <c r="ED50" s="28"/>
      <c r="EE50" s="28"/>
      <c r="EF50" s="28"/>
      <c r="EG50" s="28"/>
      <c r="EH50" s="28"/>
      <c r="EI50" s="28"/>
      <c r="EJ50" s="28"/>
      <c r="EK50" s="28"/>
      <c r="EL50" s="28"/>
      <c r="EM50" s="28"/>
      <c r="EN50" s="28"/>
      <c r="EO50" s="28"/>
      <c r="EP50" s="28"/>
      <c r="EQ50" s="28"/>
      <c r="ER50" s="28"/>
      <c r="ES50" s="28"/>
      <c r="ET50" s="28"/>
      <c r="EU50" s="28"/>
      <c r="EV50" s="28"/>
      <c r="EW50" s="28"/>
      <c r="EX50" s="28"/>
      <c r="EY50" s="28"/>
      <c r="EZ50" s="28"/>
      <c r="FA50" s="28"/>
      <c r="FB50" s="28"/>
      <c r="FC50" s="28"/>
      <c r="FD50" s="28"/>
      <c r="FE50" s="28"/>
      <c r="FF50" s="28"/>
      <c r="FG50" s="28"/>
    </row>
    <row r="51" spans="1:163" s="29" customFormat="1" ht="15.75" x14ac:dyDescent="0.25">
      <c r="A51" s="138"/>
      <c r="B51" s="50" t="s">
        <v>124</v>
      </c>
      <c r="C51" s="138"/>
      <c r="D51" s="47" t="s">
        <v>82</v>
      </c>
      <c r="E51" s="53">
        <v>2</v>
      </c>
      <c r="F51" s="11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8"/>
      <c r="BY51" s="28"/>
      <c r="BZ51" s="28"/>
      <c r="CA51" s="28"/>
      <c r="CB51" s="28"/>
      <c r="CC51" s="28"/>
      <c r="CD51" s="28"/>
      <c r="CE51" s="28"/>
      <c r="CF51" s="28"/>
      <c r="CG51" s="28"/>
      <c r="CH51" s="28"/>
      <c r="CI51" s="28"/>
      <c r="CJ51" s="28"/>
      <c r="CK51" s="28"/>
      <c r="CL51" s="28"/>
      <c r="CM51" s="28"/>
      <c r="CN51" s="28"/>
      <c r="CO51" s="28"/>
      <c r="CP51" s="28"/>
      <c r="CQ51" s="28"/>
      <c r="CR51" s="28"/>
      <c r="CS51" s="28"/>
      <c r="CT51" s="28"/>
      <c r="CU51" s="28"/>
      <c r="CV51" s="28"/>
      <c r="CW51" s="28"/>
      <c r="CX51" s="28"/>
      <c r="CY51" s="28"/>
      <c r="CZ51" s="28"/>
      <c r="DA51" s="28"/>
      <c r="DB51" s="28"/>
      <c r="DC51" s="28"/>
      <c r="DD51" s="28"/>
      <c r="DE51" s="28"/>
      <c r="DF51" s="28"/>
      <c r="DG51" s="28"/>
      <c r="DH51" s="28"/>
      <c r="DI51" s="28"/>
      <c r="DJ51" s="28"/>
      <c r="DK51" s="28"/>
      <c r="DL51" s="28"/>
      <c r="DM51" s="28"/>
      <c r="DN51" s="28"/>
      <c r="DO51" s="28"/>
      <c r="DP51" s="28"/>
      <c r="DQ51" s="28"/>
      <c r="DR51" s="28"/>
      <c r="DS51" s="28"/>
      <c r="DT51" s="28"/>
      <c r="DU51" s="28"/>
      <c r="DV51" s="28"/>
      <c r="DW51" s="28"/>
      <c r="DX51" s="28"/>
      <c r="DY51" s="28"/>
      <c r="DZ51" s="28"/>
      <c r="EA51" s="28"/>
      <c r="EB51" s="28"/>
      <c r="EC51" s="28"/>
      <c r="ED51" s="28"/>
      <c r="EE51" s="28"/>
      <c r="EF51" s="28"/>
      <c r="EG51" s="28"/>
      <c r="EH51" s="28"/>
      <c r="EI51" s="28"/>
      <c r="EJ51" s="28"/>
      <c r="EK51" s="28"/>
      <c r="EL51" s="28"/>
      <c r="EM51" s="28"/>
      <c r="EN51" s="28"/>
      <c r="EO51" s="28"/>
      <c r="EP51" s="28"/>
      <c r="EQ51" s="28"/>
      <c r="ER51" s="28"/>
      <c r="ES51" s="28"/>
      <c r="ET51" s="28"/>
      <c r="EU51" s="28"/>
      <c r="EV51" s="28"/>
      <c r="EW51" s="28"/>
      <c r="EX51" s="28"/>
      <c r="EY51" s="28"/>
      <c r="EZ51" s="28"/>
      <c r="FA51" s="28"/>
      <c r="FB51" s="28"/>
      <c r="FC51" s="28"/>
      <c r="FD51" s="28"/>
      <c r="FE51" s="28"/>
      <c r="FF51" s="28"/>
      <c r="FG51" s="28"/>
    </row>
    <row r="52" spans="1:163" s="29" customFormat="1" ht="15.75" x14ac:dyDescent="0.25">
      <c r="A52" s="138"/>
      <c r="B52" s="50" t="s">
        <v>125</v>
      </c>
      <c r="C52" s="138"/>
      <c r="D52" s="47" t="s">
        <v>82</v>
      </c>
      <c r="E52" s="53">
        <v>2</v>
      </c>
      <c r="F52" s="11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c r="DL52" s="28"/>
      <c r="DM52" s="28"/>
      <c r="DN52" s="28"/>
      <c r="DO52" s="28"/>
      <c r="DP52" s="28"/>
      <c r="DQ52" s="28"/>
      <c r="DR52" s="28"/>
      <c r="DS52" s="28"/>
      <c r="DT52" s="28"/>
      <c r="DU52" s="28"/>
      <c r="DV52" s="28"/>
      <c r="DW52" s="28"/>
      <c r="DX52" s="28"/>
      <c r="DY52" s="28"/>
      <c r="DZ52" s="28"/>
      <c r="EA52" s="28"/>
      <c r="EB52" s="28"/>
      <c r="EC52" s="28"/>
      <c r="ED52" s="28"/>
      <c r="EE52" s="28"/>
      <c r="EF52" s="28"/>
      <c r="EG52" s="28"/>
      <c r="EH52" s="28"/>
      <c r="EI52" s="28"/>
      <c r="EJ52" s="28"/>
      <c r="EK52" s="28"/>
      <c r="EL52" s="28"/>
      <c r="EM52" s="28"/>
      <c r="EN52" s="28"/>
      <c r="EO52" s="28"/>
      <c r="EP52" s="28"/>
      <c r="EQ52" s="28"/>
      <c r="ER52" s="28"/>
      <c r="ES52" s="28"/>
      <c r="ET52" s="28"/>
      <c r="EU52" s="28"/>
      <c r="EV52" s="28"/>
      <c r="EW52" s="28"/>
      <c r="EX52" s="28"/>
      <c r="EY52" s="28"/>
      <c r="EZ52" s="28"/>
      <c r="FA52" s="28"/>
      <c r="FB52" s="28"/>
      <c r="FC52" s="28"/>
      <c r="FD52" s="28"/>
      <c r="FE52" s="28"/>
      <c r="FF52" s="28"/>
      <c r="FG52" s="28"/>
    </row>
    <row r="53" spans="1:163" s="29" customFormat="1" ht="47.25" x14ac:dyDescent="0.25">
      <c r="A53" s="138"/>
      <c r="B53" s="50" t="s">
        <v>118</v>
      </c>
      <c r="C53" s="138"/>
      <c r="D53" s="47" t="s">
        <v>82</v>
      </c>
      <c r="E53" s="53">
        <v>4</v>
      </c>
      <c r="F53" s="11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8"/>
      <c r="BY53" s="28"/>
      <c r="BZ53" s="28"/>
      <c r="CA53" s="28"/>
      <c r="CB53" s="28"/>
      <c r="CC53" s="28"/>
      <c r="CD53" s="28"/>
      <c r="CE53" s="28"/>
      <c r="CF53" s="28"/>
      <c r="CG53" s="28"/>
      <c r="CH53" s="28"/>
      <c r="CI53" s="28"/>
      <c r="CJ53" s="28"/>
      <c r="CK53" s="28"/>
      <c r="CL53" s="28"/>
      <c r="CM53" s="28"/>
      <c r="CN53" s="28"/>
      <c r="CO53" s="28"/>
      <c r="CP53" s="28"/>
      <c r="CQ53" s="28"/>
      <c r="CR53" s="28"/>
      <c r="CS53" s="28"/>
      <c r="CT53" s="28"/>
      <c r="CU53" s="28"/>
      <c r="CV53" s="28"/>
      <c r="CW53" s="28"/>
      <c r="CX53" s="28"/>
      <c r="CY53" s="28"/>
      <c r="CZ53" s="28"/>
      <c r="DA53" s="28"/>
      <c r="DB53" s="28"/>
      <c r="DC53" s="28"/>
      <c r="DD53" s="28"/>
      <c r="DE53" s="28"/>
      <c r="DF53" s="28"/>
      <c r="DG53" s="28"/>
      <c r="DH53" s="28"/>
      <c r="DI53" s="28"/>
      <c r="DJ53" s="28"/>
      <c r="DK53" s="28"/>
      <c r="DL53" s="28"/>
      <c r="DM53" s="28"/>
      <c r="DN53" s="28"/>
      <c r="DO53" s="28"/>
      <c r="DP53" s="28"/>
      <c r="DQ53" s="28"/>
      <c r="DR53" s="28"/>
      <c r="DS53" s="28"/>
      <c r="DT53" s="28"/>
      <c r="DU53" s="28"/>
      <c r="DV53" s="28"/>
      <c r="DW53" s="28"/>
      <c r="DX53" s="28"/>
      <c r="DY53" s="28"/>
      <c r="DZ53" s="28"/>
      <c r="EA53" s="28"/>
      <c r="EB53" s="28"/>
      <c r="EC53" s="28"/>
      <c r="ED53" s="28"/>
      <c r="EE53" s="28"/>
      <c r="EF53" s="28"/>
      <c r="EG53" s="28"/>
      <c r="EH53" s="28"/>
      <c r="EI53" s="28"/>
      <c r="EJ53" s="28"/>
      <c r="EK53" s="28"/>
      <c r="EL53" s="28"/>
      <c r="EM53" s="28"/>
      <c r="EN53" s="28"/>
      <c r="EO53" s="28"/>
      <c r="EP53" s="28"/>
      <c r="EQ53" s="28"/>
      <c r="ER53" s="28"/>
      <c r="ES53" s="28"/>
      <c r="ET53" s="28"/>
      <c r="EU53" s="28"/>
      <c r="EV53" s="28"/>
      <c r="EW53" s="28"/>
      <c r="EX53" s="28"/>
      <c r="EY53" s="28"/>
      <c r="EZ53" s="28"/>
      <c r="FA53" s="28"/>
      <c r="FB53" s="28"/>
      <c r="FC53" s="28"/>
      <c r="FD53" s="28"/>
      <c r="FE53" s="28"/>
      <c r="FF53" s="28"/>
      <c r="FG53" s="28"/>
    </row>
    <row r="54" spans="1:163" s="29" customFormat="1" ht="15.75" x14ac:dyDescent="0.25">
      <c r="A54" s="138"/>
      <c r="B54" s="50" t="s">
        <v>120</v>
      </c>
      <c r="C54" s="138"/>
      <c r="D54" s="47" t="s">
        <v>82</v>
      </c>
      <c r="E54" s="53">
        <v>2</v>
      </c>
      <c r="F54" s="11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c r="DL54" s="28"/>
      <c r="DM54" s="28"/>
      <c r="DN54" s="28"/>
      <c r="DO54" s="28"/>
      <c r="DP54" s="28"/>
      <c r="DQ54" s="28"/>
      <c r="DR54" s="28"/>
      <c r="DS54" s="28"/>
      <c r="DT54" s="28"/>
      <c r="DU54" s="28"/>
      <c r="DV54" s="28"/>
      <c r="DW54" s="28"/>
      <c r="DX54" s="28"/>
      <c r="DY54" s="28"/>
      <c r="DZ54" s="28"/>
      <c r="EA54" s="28"/>
      <c r="EB54" s="28"/>
      <c r="EC54" s="28"/>
      <c r="ED54" s="28"/>
      <c r="EE54" s="28"/>
      <c r="EF54" s="28"/>
      <c r="EG54" s="28"/>
      <c r="EH54" s="28"/>
      <c r="EI54" s="28"/>
      <c r="EJ54" s="28"/>
      <c r="EK54" s="28"/>
      <c r="EL54" s="28"/>
      <c r="EM54" s="28"/>
      <c r="EN54" s="28"/>
      <c r="EO54" s="28"/>
      <c r="EP54" s="28"/>
      <c r="EQ54" s="28"/>
      <c r="ER54" s="28"/>
      <c r="ES54" s="28"/>
      <c r="ET54" s="28"/>
      <c r="EU54" s="28"/>
      <c r="EV54" s="28"/>
      <c r="EW54" s="28"/>
      <c r="EX54" s="28"/>
      <c r="EY54" s="28"/>
      <c r="EZ54" s="28"/>
      <c r="FA54" s="28"/>
      <c r="FB54" s="28"/>
      <c r="FC54" s="28"/>
      <c r="FD54" s="28"/>
      <c r="FE54" s="28"/>
      <c r="FF54" s="28"/>
      <c r="FG54" s="28"/>
    </row>
    <row r="55" spans="1:163" s="29" customFormat="1" ht="15.75" x14ac:dyDescent="0.25">
      <c r="A55" s="138"/>
      <c r="B55" s="50" t="s">
        <v>126</v>
      </c>
      <c r="C55" s="138"/>
      <c r="D55" s="47" t="s">
        <v>82</v>
      </c>
      <c r="E55" s="53">
        <v>2</v>
      </c>
      <c r="F55" s="11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c r="EA55" s="28"/>
      <c r="EB55" s="28"/>
      <c r="EC55" s="28"/>
      <c r="ED55" s="28"/>
      <c r="EE55" s="28"/>
      <c r="EF55" s="28"/>
      <c r="EG55" s="28"/>
      <c r="EH55" s="28"/>
      <c r="EI55" s="28"/>
      <c r="EJ55" s="28"/>
      <c r="EK55" s="28"/>
      <c r="EL55" s="28"/>
      <c r="EM55" s="28"/>
      <c r="EN55" s="28"/>
      <c r="EO55" s="28"/>
      <c r="EP55" s="28"/>
      <c r="EQ55" s="28"/>
      <c r="ER55" s="28"/>
      <c r="ES55" s="28"/>
      <c r="ET55" s="28"/>
      <c r="EU55" s="28"/>
      <c r="EV55" s="28"/>
      <c r="EW55" s="28"/>
      <c r="EX55" s="28"/>
      <c r="EY55" s="28"/>
      <c r="EZ55" s="28"/>
      <c r="FA55" s="28"/>
      <c r="FB55" s="28"/>
      <c r="FC55" s="28"/>
      <c r="FD55" s="28"/>
      <c r="FE55" s="28"/>
      <c r="FF55" s="28"/>
      <c r="FG55" s="28"/>
    </row>
    <row r="56" spans="1:163" s="29" customFormat="1" ht="15.75" x14ac:dyDescent="0.25">
      <c r="A56" s="138"/>
      <c r="B56" s="54" t="s">
        <v>127</v>
      </c>
      <c r="C56" s="138"/>
      <c r="D56" s="47" t="s">
        <v>82</v>
      </c>
      <c r="E56" s="52">
        <v>4</v>
      </c>
      <c r="F56" s="11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row>
    <row r="57" spans="1:163" s="29" customFormat="1" ht="15.75" x14ac:dyDescent="0.25">
      <c r="A57" s="138"/>
      <c r="B57" s="50" t="s">
        <v>128</v>
      </c>
      <c r="C57" s="138"/>
      <c r="D57" s="47" t="s">
        <v>82</v>
      </c>
      <c r="E57" s="52">
        <v>2</v>
      </c>
      <c r="F57" s="11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28"/>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c r="DL57" s="28"/>
      <c r="DM57" s="28"/>
      <c r="DN57" s="28"/>
      <c r="DO57" s="28"/>
      <c r="DP57" s="28"/>
      <c r="DQ57" s="28"/>
      <c r="DR57" s="28"/>
      <c r="DS57" s="28"/>
      <c r="DT57" s="28"/>
      <c r="DU57" s="28"/>
      <c r="DV57" s="28"/>
      <c r="DW57" s="28"/>
      <c r="DX57" s="28"/>
      <c r="DY57" s="28"/>
      <c r="DZ57" s="28"/>
      <c r="EA57" s="28"/>
      <c r="EB57" s="28"/>
      <c r="EC57" s="28"/>
      <c r="ED57" s="28"/>
      <c r="EE57" s="28"/>
      <c r="EF57" s="28"/>
      <c r="EG57" s="28"/>
      <c r="EH57" s="28"/>
      <c r="EI57" s="28"/>
      <c r="EJ57" s="28"/>
      <c r="EK57" s="28"/>
      <c r="EL57" s="28"/>
      <c r="EM57" s="28"/>
      <c r="EN57" s="28"/>
      <c r="EO57" s="28"/>
      <c r="EP57" s="28"/>
      <c r="EQ57" s="28"/>
      <c r="ER57" s="28"/>
      <c r="ES57" s="28"/>
      <c r="ET57" s="28"/>
      <c r="EU57" s="28"/>
      <c r="EV57" s="28"/>
      <c r="EW57" s="28"/>
      <c r="EX57" s="28"/>
      <c r="EY57" s="28"/>
      <c r="EZ57" s="28"/>
      <c r="FA57" s="28"/>
      <c r="FB57" s="28"/>
      <c r="FC57" s="28"/>
      <c r="FD57" s="28"/>
      <c r="FE57" s="28"/>
      <c r="FF57" s="28"/>
      <c r="FG57" s="28"/>
    </row>
    <row r="58" spans="1:163" s="29" customFormat="1" ht="15" x14ac:dyDescent="0.25">
      <c r="A58" s="139"/>
      <c r="C58" s="139"/>
      <c r="E58" s="47"/>
      <c r="F58" s="11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c r="EO58" s="28"/>
      <c r="EP58" s="28"/>
      <c r="EQ58" s="28"/>
      <c r="ER58" s="28"/>
      <c r="ES58" s="28"/>
      <c r="ET58" s="28"/>
      <c r="EU58" s="28"/>
      <c r="EV58" s="28"/>
      <c r="EW58" s="28"/>
      <c r="EX58" s="28"/>
      <c r="EY58" s="28"/>
      <c r="EZ58" s="28"/>
      <c r="FA58" s="28"/>
      <c r="FB58" s="28"/>
      <c r="FC58" s="28"/>
      <c r="FD58" s="28"/>
      <c r="FE58" s="28"/>
      <c r="FF58" s="28"/>
      <c r="FG58" s="28"/>
    </row>
    <row r="59" spans="1:163" s="29" customFormat="1" x14ac:dyDescent="0.25">
      <c r="A59" s="24">
        <v>16</v>
      </c>
      <c r="B59" s="55" t="s">
        <v>129</v>
      </c>
      <c r="C59" s="56" t="s">
        <v>130</v>
      </c>
      <c r="D59" s="56" t="s">
        <v>82</v>
      </c>
      <c r="E59" s="56">
        <v>150</v>
      </c>
      <c r="F59" s="11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c r="EO59" s="28"/>
      <c r="EP59" s="28"/>
      <c r="EQ59" s="28"/>
      <c r="ER59" s="28"/>
      <c r="ES59" s="28"/>
      <c r="ET59" s="28"/>
      <c r="EU59" s="28"/>
      <c r="EV59" s="28"/>
      <c r="EW59" s="28"/>
      <c r="EX59" s="28"/>
      <c r="EY59" s="28"/>
      <c r="EZ59" s="28"/>
      <c r="FA59" s="28"/>
      <c r="FB59" s="28"/>
      <c r="FC59" s="28"/>
      <c r="FD59" s="28"/>
      <c r="FE59" s="28"/>
      <c r="FF59" s="28"/>
      <c r="FG59" s="28"/>
    </row>
    <row r="60" spans="1:163" s="29" customFormat="1" x14ac:dyDescent="0.25">
      <c r="A60" s="24">
        <v>17</v>
      </c>
      <c r="B60" s="55" t="s">
        <v>131</v>
      </c>
      <c r="C60" s="56" t="s">
        <v>130</v>
      </c>
      <c r="D60" s="56" t="s">
        <v>82</v>
      </c>
      <c r="E60" s="56">
        <v>12</v>
      </c>
      <c r="F60" s="11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c r="EO60" s="28"/>
      <c r="EP60" s="28"/>
      <c r="EQ60" s="28"/>
      <c r="ER60" s="28"/>
      <c r="ES60" s="28"/>
      <c r="ET60" s="28"/>
      <c r="EU60" s="28"/>
      <c r="EV60" s="28"/>
      <c r="EW60" s="28"/>
      <c r="EX60" s="28"/>
      <c r="EY60" s="28"/>
      <c r="EZ60" s="28"/>
      <c r="FA60" s="28"/>
      <c r="FB60" s="28"/>
      <c r="FC60" s="28"/>
      <c r="FD60" s="28"/>
      <c r="FE60" s="28"/>
      <c r="FF60" s="28"/>
      <c r="FG60" s="28"/>
    </row>
    <row r="61" spans="1:163" s="29" customFormat="1" ht="13.5" thickBot="1" x14ac:dyDescent="0.3">
      <c r="A61" s="57">
        <v>18</v>
      </c>
      <c r="B61" s="58" t="s">
        <v>132</v>
      </c>
      <c r="C61" s="59" t="s">
        <v>130</v>
      </c>
      <c r="D61" s="59" t="s">
        <v>133</v>
      </c>
      <c r="E61" s="59">
        <v>1</v>
      </c>
      <c r="F61" s="11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c r="EO61" s="28"/>
      <c r="EP61" s="28"/>
      <c r="EQ61" s="28"/>
      <c r="ER61" s="28"/>
      <c r="ES61" s="28"/>
      <c r="ET61" s="28"/>
      <c r="EU61" s="28"/>
      <c r="EV61" s="28"/>
      <c r="EW61" s="28"/>
      <c r="EX61" s="28"/>
      <c r="EY61" s="28"/>
      <c r="EZ61" s="28"/>
      <c r="FA61" s="28"/>
      <c r="FB61" s="28"/>
      <c r="FC61" s="28"/>
      <c r="FD61" s="28"/>
      <c r="FE61" s="28"/>
      <c r="FF61" s="28"/>
      <c r="FG61" s="28"/>
    </row>
    <row r="62" spans="1:163" ht="13.5" thickBot="1" x14ac:dyDescent="0.25">
      <c r="A62" s="60"/>
      <c r="B62" s="61"/>
      <c r="C62" s="62"/>
      <c r="D62" s="62"/>
      <c r="E62" s="119"/>
      <c r="F62" s="38"/>
    </row>
    <row r="63" spans="1:163" ht="12.75" customHeight="1" x14ac:dyDescent="0.2">
      <c r="A63" s="146" t="s">
        <v>134</v>
      </c>
      <c r="B63" s="147"/>
      <c r="C63" s="147"/>
      <c r="D63" s="147"/>
      <c r="E63" s="147"/>
      <c r="F63" s="38"/>
    </row>
    <row r="64" spans="1:163" ht="12.75" customHeight="1" x14ac:dyDescent="0.2">
      <c r="A64" s="63">
        <v>1</v>
      </c>
      <c r="B64" s="152" t="s">
        <v>135</v>
      </c>
      <c r="C64" s="153"/>
      <c r="D64" s="153"/>
      <c r="E64" s="154"/>
      <c r="F64" s="38"/>
    </row>
    <row r="65" spans="1:6" ht="12.75" customHeight="1" x14ac:dyDescent="0.2">
      <c r="A65" s="63">
        <v>2</v>
      </c>
      <c r="B65" s="148" t="s">
        <v>136</v>
      </c>
      <c r="C65" s="149"/>
      <c r="D65" s="149"/>
      <c r="E65" s="150"/>
      <c r="F65" s="38"/>
    </row>
    <row r="66" spans="1:6" x14ac:dyDescent="0.2">
      <c r="A66" s="63">
        <v>3</v>
      </c>
      <c r="B66" s="148" t="s">
        <v>137</v>
      </c>
      <c r="C66" s="149"/>
      <c r="D66" s="149"/>
      <c r="E66" s="150"/>
      <c r="F66" s="38"/>
    </row>
    <row r="67" spans="1:6" x14ac:dyDescent="0.2">
      <c r="A67" s="63">
        <v>4</v>
      </c>
      <c r="B67" s="148" t="s">
        <v>138</v>
      </c>
      <c r="C67" s="149"/>
      <c r="D67" s="149"/>
      <c r="E67" s="150"/>
      <c r="F67" s="38"/>
    </row>
    <row r="68" spans="1:6" ht="12.75" customHeight="1" x14ac:dyDescent="0.2">
      <c r="A68" s="63">
        <v>5</v>
      </c>
      <c r="B68" s="148" t="s">
        <v>139</v>
      </c>
      <c r="C68" s="149"/>
      <c r="D68" s="149"/>
      <c r="E68" s="150"/>
      <c r="F68" s="38"/>
    </row>
    <row r="69" spans="1:6" ht="12.75" customHeight="1" x14ac:dyDescent="0.2">
      <c r="A69" s="63">
        <v>6</v>
      </c>
      <c r="B69" s="148" t="s">
        <v>140</v>
      </c>
      <c r="C69" s="149"/>
      <c r="D69" s="149"/>
      <c r="E69" s="150"/>
      <c r="F69" s="38"/>
    </row>
    <row r="70" spans="1:6" ht="12.75" customHeight="1" x14ac:dyDescent="0.2">
      <c r="A70" s="63">
        <v>7</v>
      </c>
      <c r="B70" s="148" t="s">
        <v>141</v>
      </c>
      <c r="C70" s="149"/>
      <c r="D70" s="149"/>
      <c r="E70" s="150"/>
      <c r="F70" s="38"/>
    </row>
    <row r="71" spans="1:6" ht="12.75" customHeight="1" x14ac:dyDescent="0.2">
      <c r="A71" s="63">
        <v>8</v>
      </c>
      <c r="B71" s="148" t="s">
        <v>142</v>
      </c>
      <c r="C71" s="149"/>
      <c r="D71" s="149"/>
      <c r="E71" s="150"/>
      <c r="F71" s="38"/>
    </row>
    <row r="72" spans="1:6" ht="12.75" customHeight="1" x14ac:dyDescent="0.2">
      <c r="A72" s="63">
        <v>9</v>
      </c>
      <c r="B72" s="148" t="s">
        <v>143</v>
      </c>
      <c r="C72" s="149"/>
      <c r="D72" s="149"/>
      <c r="E72" s="150"/>
      <c r="F72" s="38"/>
    </row>
    <row r="73" spans="1:6" ht="12.75" customHeight="1" x14ac:dyDescent="0.2">
      <c r="A73" s="63">
        <v>10</v>
      </c>
      <c r="B73" s="148" t="s">
        <v>144</v>
      </c>
      <c r="C73" s="149"/>
      <c r="D73" s="149"/>
      <c r="E73" s="150"/>
      <c r="F73" s="38"/>
    </row>
    <row r="74" spans="1:6" ht="12.75" customHeight="1" x14ac:dyDescent="0.2">
      <c r="A74" s="63">
        <v>11</v>
      </c>
      <c r="B74" s="148" t="s">
        <v>145</v>
      </c>
      <c r="C74" s="149"/>
      <c r="D74" s="149"/>
      <c r="E74" s="150"/>
      <c r="F74" s="38"/>
    </row>
    <row r="75" spans="1:6" ht="12.75" customHeight="1" x14ac:dyDescent="0.2">
      <c r="A75" s="63">
        <v>12</v>
      </c>
      <c r="B75" s="148" t="s">
        <v>146</v>
      </c>
      <c r="C75" s="149"/>
      <c r="D75" s="149"/>
      <c r="E75" s="150"/>
      <c r="F75" s="38"/>
    </row>
    <row r="76" spans="1:6" ht="12.75" customHeight="1" thickBot="1" x14ac:dyDescent="0.25">
      <c r="A76" s="64"/>
      <c r="B76" s="148"/>
      <c r="C76" s="149"/>
      <c r="D76" s="149"/>
      <c r="E76" s="150"/>
      <c r="F76" s="38"/>
    </row>
    <row r="77" spans="1:6" x14ac:dyDescent="0.2">
      <c r="A77" s="67"/>
      <c r="B77" s="65"/>
      <c r="C77" s="66"/>
      <c r="D77" s="66"/>
      <c r="E77" s="66"/>
    </row>
  </sheetData>
  <sheetProtection selectLockedCells="1" selectUnlockedCells="1"/>
  <mergeCells count="23">
    <mergeCell ref="B74:E74"/>
    <mergeCell ref="B75:E75"/>
    <mergeCell ref="B76:E76"/>
    <mergeCell ref="A48:A58"/>
    <mergeCell ref="C48:C58"/>
    <mergeCell ref="A63:E63"/>
    <mergeCell ref="B69:E69"/>
    <mergeCell ref="B70:E70"/>
    <mergeCell ref="B71:E71"/>
    <mergeCell ref="B72:E72"/>
    <mergeCell ref="B73:E73"/>
    <mergeCell ref="B64:E64"/>
    <mergeCell ref="B65:E65"/>
    <mergeCell ref="B66:E66"/>
    <mergeCell ref="B67:E67"/>
    <mergeCell ref="B68:E68"/>
    <mergeCell ref="A35:A47"/>
    <mergeCell ref="C35:C47"/>
    <mergeCell ref="A2:E2"/>
    <mergeCell ref="A17:E17"/>
    <mergeCell ref="A23:E23"/>
    <mergeCell ref="A33:E33"/>
    <mergeCell ref="A34:E34"/>
  </mergeCells>
  <pageMargins left="0.61805555555555602" right="0.55138888888888904" top="0.77" bottom="0.37" header="0.51180555555555596" footer="0.2"/>
  <pageSetup paperSize="9" scale="58" firstPageNumber="0" orientation="portrait" horizontalDpi="300" verticalDpi="300" r:id="rId1"/>
  <headerFooter alignWithMargins="0"/>
  <rowBreaks count="1" manualBreakCount="1">
    <brk id="33"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AEFD2-C2DE-455C-893A-E40C7F48D773}">
  <dimension ref="B2:W66"/>
  <sheetViews>
    <sheetView tabSelected="1" topLeftCell="A50" workbookViewId="0">
      <selection activeCell="E67" sqref="E67"/>
    </sheetView>
  </sheetViews>
  <sheetFormatPr defaultColWidth="9.140625" defaultRowHeight="15" x14ac:dyDescent="0.25"/>
  <cols>
    <col min="1" max="2" width="9.140625" style="70"/>
    <col min="3" max="3" width="35.140625" style="71" bestFit="1" customWidth="1"/>
    <col min="4" max="4" width="6.28515625" style="70" bestFit="1" customWidth="1"/>
    <col min="5" max="5" width="10.7109375" style="70" bestFit="1" customWidth="1"/>
    <col min="6" max="6" width="20" style="70" customWidth="1"/>
    <col min="7" max="7" width="7.5703125" style="70" customWidth="1"/>
    <col min="8" max="8" width="10.85546875" style="70" customWidth="1"/>
    <col min="9" max="9" width="7.140625" style="70" bestFit="1" customWidth="1"/>
    <col min="10" max="10" width="6.28515625" style="70" customWidth="1"/>
    <col min="11" max="11" width="6.7109375" style="70" customWidth="1"/>
    <col min="12" max="13" width="7.140625" style="70" bestFit="1" customWidth="1"/>
    <col min="14" max="14" width="10.85546875" style="70" bestFit="1" customWidth="1"/>
    <col min="15" max="15" width="10.85546875" style="70" customWidth="1"/>
    <col min="16" max="18" width="6.140625" style="70" bestFit="1" customWidth="1"/>
    <col min="19" max="19" width="5" style="70" hidden="1" customWidth="1"/>
    <col min="20" max="20" width="4.85546875" style="70" hidden="1" customWidth="1"/>
    <col min="21" max="21" width="10.42578125" style="70" hidden="1" customWidth="1"/>
    <col min="22" max="22" width="8.85546875" style="70" hidden="1" customWidth="1"/>
    <col min="23" max="23" width="8.7109375" style="70" hidden="1" customWidth="1"/>
    <col min="24" max="16384" width="9.140625" style="70"/>
  </cols>
  <sheetData>
    <row r="2" spans="2:23" ht="16.5" thickBot="1" x14ac:dyDescent="0.3">
      <c r="E2" s="160" t="s">
        <v>147</v>
      </c>
      <c r="F2" s="156"/>
      <c r="G2" s="156" t="s">
        <v>148</v>
      </c>
      <c r="H2" s="156"/>
      <c r="J2" s="156" t="s">
        <v>149</v>
      </c>
      <c r="K2" s="156"/>
      <c r="L2" s="156" t="s">
        <v>150</v>
      </c>
      <c r="M2" s="156"/>
      <c r="P2" s="157" t="s">
        <v>151</v>
      </c>
      <c r="Q2" s="157"/>
      <c r="R2" s="157"/>
      <c r="V2" s="158" t="s">
        <v>152</v>
      </c>
      <c r="W2" s="158"/>
    </row>
    <row r="3" spans="2:23" s="81" customFormat="1" ht="45" x14ac:dyDescent="0.25">
      <c r="B3" s="72" t="s">
        <v>153</v>
      </c>
      <c r="C3" s="73" t="s">
        <v>154</v>
      </c>
      <c r="D3" s="74" t="s">
        <v>155</v>
      </c>
      <c r="E3" s="74" t="s">
        <v>156</v>
      </c>
      <c r="F3" s="74" t="s">
        <v>157</v>
      </c>
      <c r="G3" s="74" t="s">
        <v>156</v>
      </c>
      <c r="H3" s="74" t="s">
        <v>157</v>
      </c>
      <c r="I3" s="74" t="s">
        <v>158</v>
      </c>
      <c r="J3" s="74" t="s">
        <v>159</v>
      </c>
      <c r="K3" s="74" t="s">
        <v>160</v>
      </c>
      <c r="L3" s="75" t="s">
        <v>161</v>
      </c>
      <c r="M3" s="75" t="s">
        <v>162</v>
      </c>
      <c r="N3" s="76" t="s">
        <v>260</v>
      </c>
      <c r="O3" s="76" t="s">
        <v>261</v>
      </c>
      <c r="P3" s="77" t="s">
        <v>163</v>
      </c>
      <c r="Q3" s="77" t="s">
        <v>164</v>
      </c>
      <c r="R3" s="78" t="s">
        <v>165</v>
      </c>
      <c r="S3" s="79" t="s">
        <v>166</v>
      </c>
      <c r="T3" s="80" t="s">
        <v>167</v>
      </c>
      <c r="U3" s="80" t="s">
        <v>168</v>
      </c>
      <c r="V3" s="80" t="s">
        <v>169</v>
      </c>
      <c r="W3" s="80" t="s">
        <v>170</v>
      </c>
    </row>
    <row r="4" spans="2:23" x14ac:dyDescent="0.25">
      <c r="B4" s="82" t="s">
        <v>171</v>
      </c>
      <c r="C4" s="83" t="s">
        <v>172</v>
      </c>
      <c r="D4" s="15">
        <v>2</v>
      </c>
      <c r="E4" s="15">
        <v>4</v>
      </c>
      <c r="F4" s="15">
        <v>4</v>
      </c>
      <c r="G4" s="15">
        <v>2</v>
      </c>
      <c r="H4" s="15">
        <v>2</v>
      </c>
      <c r="I4" s="15">
        <v>0</v>
      </c>
      <c r="J4" s="15">
        <v>0</v>
      </c>
      <c r="K4" s="15">
        <v>0</v>
      </c>
      <c r="L4" s="15">
        <v>0</v>
      </c>
      <c r="M4" s="15">
        <v>0</v>
      </c>
      <c r="N4" s="15">
        <v>4</v>
      </c>
      <c r="O4" s="15">
        <v>4</v>
      </c>
      <c r="P4" s="84">
        <v>0</v>
      </c>
      <c r="Q4" s="84">
        <v>2</v>
      </c>
      <c r="R4" s="85">
        <v>2</v>
      </c>
      <c r="S4" s="86">
        <f>E4+F4+G4+H4+I4+J4+L4</f>
        <v>12</v>
      </c>
      <c r="T4" s="15">
        <v>10</v>
      </c>
      <c r="U4" s="15">
        <v>0</v>
      </c>
      <c r="V4" s="15">
        <f>E4+G4+I4+J4+L4</f>
        <v>6</v>
      </c>
      <c r="W4" s="15">
        <f>E4+G4+I4+J4+L4+N4</f>
        <v>10</v>
      </c>
    </row>
    <row r="5" spans="2:23" x14ac:dyDescent="0.25">
      <c r="B5" s="82" t="s">
        <v>173</v>
      </c>
      <c r="C5" s="83" t="s">
        <v>174</v>
      </c>
      <c r="D5" s="15">
        <v>1</v>
      </c>
      <c r="E5" s="15">
        <v>2</v>
      </c>
      <c r="F5" s="15">
        <v>2</v>
      </c>
      <c r="G5" s="15">
        <v>1</v>
      </c>
      <c r="H5" s="15">
        <v>1</v>
      </c>
      <c r="I5" s="15">
        <v>0</v>
      </c>
      <c r="J5" s="15">
        <v>0</v>
      </c>
      <c r="K5" s="15">
        <v>0</v>
      </c>
      <c r="L5" s="15">
        <v>0</v>
      </c>
      <c r="M5" s="15">
        <v>0</v>
      </c>
      <c r="N5" s="15">
        <v>0</v>
      </c>
      <c r="O5" s="15">
        <v>0</v>
      </c>
      <c r="P5" s="84">
        <v>0</v>
      </c>
      <c r="Q5" s="84">
        <v>1</v>
      </c>
      <c r="R5" s="85">
        <v>1</v>
      </c>
      <c r="S5" s="86">
        <f t="shared" ref="S5" si="0">E5+F5+G5+H5+I5+J5+L5</f>
        <v>6</v>
      </c>
      <c r="T5" s="15">
        <v>0</v>
      </c>
      <c r="U5" s="15">
        <v>0</v>
      </c>
      <c r="V5" s="15">
        <f t="shared" ref="V5:V50" si="1">E5+G5+I5+J5+L5</f>
        <v>3</v>
      </c>
      <c r="W5" s="15">
        <f t="shared" ref="W5:W50" si="2">E5+G5+I5+J5+L5+N5</f>
        <v>3</v>
      </c>
    </row>
    <row r="6" spans="2:23" x14ac:dyDescent="0.25">
      <c r="B6" s="82" t="s">
        <v>175</v>
      </c>
      <c r="C6" s="83" t="s">
        <v>176</v>
      </c>
      <c r="D6" s="15">
        <v>5</v>
      </c>
      <c r="E6" s="15">
        <v>5</v>
      </c>
      <c r="F6" s="15">
        <v>5</v>
      </c>
      <c r="G6" s="15">
        <v>0</v>
      </c>
      <c r="H6" s="15">
        <v>0</v>
      </c>
      <c r="I6" s="15">
        <v>0</v>
      </c>
      <c r="J6" s="15">
        <v>0</v>
      </c>
      <c r="K6" s="15">
        <v>0</v>
      </c>
      <c r="L6" s="15">
        <v>0</v>
      </c>
      <c r="M6" s="15">
        <v>0</v>
      </c>
      <c r="N6" s="15">
        <v>0</v>
      </c>
      <c r="O6" s="15">
        <v>0</v>
      </c>
      <c r="P6" s="84">
        <v>0</v>
      </c>
      <c r="Q6" s="84">
        <v>0</v>
      </c>
      <c r="R6" s="85">
        <v>0</v>
      </c>
      <c r="S6" s="86">
        <v>0</v>
      </c>
      <c r="T6" s="15">
        <v>0</v>
      </c>
      <c r="U6" s="15">
        <v>5</v>
      </c>
      <c r="V6" s="15">
        <f t="shared" si="1"/>
        <v>5</v>
      </c>
      <c r="W6" s="15">
        <f t="shared" si="2"/>
        <v>5</v>
      </c>
    </row>
    <row r="7" spans="2:23" x14ac:dyDescent="0.25">
      <c r="B7" s="82" t="s">
        <v>177</v>
      </c>
      <c r="C7" s="83" t="s">
        <v>178</v>
      </c>
      <c r="D7" s="15">
        <v>1</v>
      </c>
      <c r="E7" s="15">
        <v>2</v>
      </c>
      <c r="F7" s="15">
        <v>2</v>
      </c>
      <c r="G7" s="15">
        <v>1</v>
      </c>
      <c r="H7" s="15">
        <v>1</v>
      </c>
      <c r="I7" s="15">
        <v>0</v>
      </c>
      <c r="J7" s="15">
        <v>0</v>
      </c>
      <c r="K7" s="15">
        <v>0</v>
      </c>
      <c r="L7" s="15">
        <v>0</v>
      </c>
      <c r="M7" s="15">
        <v>0</v>
      </c>
      <c r="N7" s="15">
        <v>0</v>
      </c>
      <c r="O7" s="15">
        <v>0</v>
      </c>
      <c r="P7" s="84">
        <v>0</v>
      </c>
      <c r="Q7" s="84">
        <v>3</v>
      </c>
      <c r="R7" s="85">
        <v>0</v>
      </c>
      <c r="S7" s="86">
        <f>G7+H7</f>
        <v>2</v>
      </c>
      <c r="T7" s="15">
        <v>0</v>
      </c>
      <c r="U7" s="15">
        <v>8</v>
      </c>
      <c r="V7" s="15">
        <f t="shared" si="1"/>
        <v>3</v>
      </c>
      <c r="W7" s="15">
        <f t="shared" si="2"/>
        <v>3</v>
      </c>
    </row>
    <row r="8" spans="2:23" x14ac:dyDescent="0.25">
      <c r="B8" s="82" t="s">
        <v>179</v>
      </c>
      <c r="C8" s="83" t="s">
        <v>180</v>
      </c>
      <c r="D8" s="15">
        <v>3</v>
      </c>
      <c r="E8" s="15">
        <v>3</v>
      </c>
      <c r="F8" s="15">
        <v>3</v>
      </c>
      <c r="G8" s="15">
        <v>0</v>
      </c>
      <c r="H8" s="15">
        <v>0</v>
      </c>
      <c r="I8" s="15">
        <v>0</v>
      </c>
      <c r="J8" s="15">
        <v>0</v>
      </c>
      <c r="K8" s="15">
        <v>0</v>
      </c>
      <c r="L8" s="15">
        <v>0</v>
      </c>
      <c r="M8" s="15">
        <v>0</v>
      </c>
      <c r="N8" s="15">
        <v>0</v>
      </c>
      <c r="O8" s="15">
        <v>0</v>
      </c>
      <c r="P8" s="84">
        <v>0</v>
      </c>
      <c r="Q8" s="84">
        <v>3</v>
      </c>
      <c r="R8" s="85">
        <v>0</v>
      </c>
      <c r="S8" s="86"/>
      <c r="T8" s="15"/>
      <c r="U8" s="15"/>
      <c r="V8" s="15">
        <f t="shared" si="1"/>
        <v>3</v>
      </c>
      <c r="W8" s="15">
        <f t="shared" si="2"/>
        <v>3</v>
      </c>
    </row>
    <row r="9" spans="2:23" ht="15.75" x14ac:dyDescent="0.25">
      <c r="B9" s="82" t="s">
        <v>181</v>
      </c>
      <c r="C9" s="87" t="s">
        <v>182</v>
      </c>
      <c r="D9" s="15">
        <v>2</v>
      </c>
      <c r="E9" s="15">
        <v>6</v>
      </c>
      <c r="F9" s="15">
        <v>6</v>
      </c>
      <c r="G9" s="15">
        <v>2</v>
      </c>
      <c r="H9" s="15">
        <v>2</v>
      </c>
      <c r="I9" s="15">
        <v>0</v>
      </c>
      <c r="J9" s="15">
        <v>0</v>
      </c>
      <c r="K9" s="15">
        <v>0</v>
      </c>
      <c r="L9" s="15">
        <v>0</v>
      </c>
      <c r="M9" s="15">
        <v>0</v>
      </c>
      <c r="N9" s="15">
        <v>0</v>
      </c>
      <c r="O9" s="15">
        <v>0</v>
      </c>
      <c r="P9" s="84">
        <v>0</v>
      </c>
      <c r="Q9" s="84">
        <v>4</v>
      </c>
      <c r="R9" s="85">
        <v>2</v>
      </c>
      <c r="S9" s="86">
        <f t="shared" ref="S9:S10" si="3">G9+H9</f>
        <v>4</v>
      </c>
      <c r="T9" s="15">
        <v>0</v>
      </c>
      <c r="U9" s="15">
        <v>6</v>
      </c>
      <c r="V9" s="15">
        <f t="shared" si="1"/>
        <v>8</v>
      </c>
      <c r="W9" s="15">
        <f t="shared" si="2"/>
        <v>8</v>
      </c>
    </row>
    <row r="10" spans="2:23" x14ac:dyDescent="0.25">
      <c r="B10" s="82" t="s">
        <v>183</v>
      </c>
      <c r="C10" s="83" t="s">
        <v>184</v>
      </c>
      <c r="D10" s="15">
        <v>1</v>
      </c>
      <c r="E10" s="15">
        <v>4</v>
      </c>
      <c r="F10" s="15">
        <v>4</v>
      </c>
      <c r="G10" s="15">
        <v>2</v>
      </c>
      <c r="H10" s="15">
        <v>2</v>
      </c>
      <c r="I10" s="15">
        <v>0</v>
      </c>
      <c r="J10" s="15">
        <v>1</v>
      </c>
      <c r="K10" s="15">
        <v>1</v>
      </c>
      <c r="L10" s="15">
        <v>0</v>
      </c>
      <c r="M10" s="15">
        <v>0</v>
      </c>
      <c r="N10" s="15">
        <v>0</v>
      </c>
      <c r="O10" s="15">
        <v>0</v>
      </c>
      <c r="P10" s="84">
        <v>0</v>
      </c>
      <c r="Q10" s="84">
        <v>4</v>
      </c>
      <c r="R10" s="85">
        <v>1</v>
      </c>
      <c r="S10" s="86">
        <f t="shared" si="3"/>
        <v>4</v>
      </c>
      <c r="T10" s="15">
        <v>0</v>
      </c>
      <c r="U10" s="15">
        <v>4</v>
      </c>
      <c r="V10" s="15">
        <f t="shared" si="1"/>
        <v>7</v>
      </c>
      <c r="W10" s="15">
        <f t="shared" si="2"/>
        <v>7</v>
      </c>
    </row>
    <row r="11" spans="2:23" x14ac:dyDescent="0.25">
      <c r="B11" s="82" t="s">
        <v>185</v>
      </c>
      <c r="C11" s="83" t="s">
        <v>186</v>
      </c>
      <c r="D11" s="15">
        <v>2</v>
      </c>
      <c r="E11" s="15">
        <v>2</v>
      </c>
      <c r="F11" s="15">
        <v>2</v>
      </c>
      <c r="G11" s="15">
        <v>0</v>
      </c>
      <c r="H11" s="15">
        <v>0</v>
      </c>
      <c r="I11" s="15">
        <v>0</v>
      </c>
      <c r="J11" s="15">
        <v>0</v>
      </c>
      <c r="K11" s="15">
        <v>0</v>
      </c>
      <c r="L11" s="15">
        <v>0</v>
      </c>
      <c r="M11" s="15">
        <v>0</v>
      </c>
      <c r="N11" s="15">
        <v>0</v>
      </c>
      <c r="O11" s="15">
        <v>0</v>
      </c>
      <c r="P11" s="84">
        <v>0</v>
      </c>
      <c r="Q11" s="84">
        <v>2</v>
      </c>
      <c r="R11" s="85">
        <v>0</v>
      </c>
      <c r="S11" s="86">
        <f>E11+F11+G11+H11+I11+J11+L11</f>
        <v>4</v>
      </c>
      <c r="T11" s="15">
        <v>0</v>
      </c>
      <c r="U11" s="15">
        <v>0</v>
      </c>
      <c r="V11" s="15">
        <f t="shared" si="1"/>
        <v>2</v>
      </c>
      <c r="W11" s="15">
        <f t="shared" si="2"/>
        <v>2</v>
      </c>
    </row>
    <row r="12" spans="2:23" x14ac:dyDescent="0.25">
      <c r="B12" s="82" t="s">
        <v>187</v>
      </c>
      <c r="C12" s="83" t="s">
        <v>188</v>
      </c>
      <c r="D12" s="15">
        <v>1</v>
      </c>
      <c r="E12" s="15">
        <v>1</v>
      </c>
      <c r="F12" s="15">
        <v>1</v>
      </c>
      <c r="G12" s="15">
        <v>0</v>
      </c>
      <c r="H12" s="15">
        <v>0</v>
      </c>
      <c r="I12" s="15">
        <v>0</v>
      </c>
      <c r="J12" s="15">
        <v>0</v>
      </c>
      <c r="K12" s="15">
        <v>0</v>
      </c>
      <c r="L12" s="15">
        <v>0</v>
      </c>
      <c r="M12" s="15">
        <v>0</v>
      </c>
      <c r="N12" s="15">
        <v>0</v>
      </c>
      <c r="O12" s="15">
        <v>0</v>
      </c>
      <c r="P12" s="84">
        <v>0</v>
      </c>
      <c r="Q12" s="84">
        <v>1</v>
      </c>
      <c r="R12" s="85">
        <v>0</v>
      </c>
      <c r="S12" s="86">
        <f>E12+F12+G12+H12+I12+J12+L12</f>
        <v>2</v>
      </c>
      <c r="T12" s="15">
        <v>0</v>
      </c>
      <c r="U12" s="15">
        <v>0</v>
      </c>
      <c r="V12" s="15">
        <f t="shared" si="1"/>
        <v>1</v>
      </c>
      <c r="W12" s="15">
        <f t="shared" si="2"/>
        <v>1</v>
      </c>
    </row>
    <row r="13" spans="2:23" x14ac:dyDescent="0.25">
      <c r="B13" s="82" t="s">
        <v>189</v>
      </c>
      <c r="C13" s="88" t="s">
        <v>190</v>
      </c>
      <c r="D13" s="15">
        <v>1</v>
      </c>
      <c r="E13" s="15">
        <v>5</v>
      </c>
      <c r="F13" s="15">
        <v>5</v>
      </c>
      <c r="G13" s="15">
        <v>0</v>
      </c>
      <c r="H13" s="15">
        <v>0</v>
      </c>
      <c r="I13" s="15">
        <v>1</v>
      </c>
      <c r="J13" s="15">
        <v>0</v>
      </c>
      <c r="K13" s="15">
        <v>0</v>
      </c>
      <c r="L13" s="15">
        <v>0</v>
      </c>
      <c r="M13" s="15">
        <v>0</v>
      </c>
      <c r="N13" s="15">
        <v>0</v>
      </c>
      <c r="O13" s="15">
        <v>0</v>
      </c>
      <c r="P13" s="84">
        <v>1</v>
      </c>
      <c r="Q13" s="84">
        <v>5</v>
      </c>
      <c r="R13" s="85">
        <v>0</v>
      </c>
      <c r="S13" s="86">
        <f>E13+F13+G13+H13+I13+J13+L13</f>
        <v>11</v>
      </c>
      <c r="T13" s="15">
        <v>0</v>
      </c>
      <c r="U13" s="15">
        <v>0</v>
      </c>
      <c r="V13" s="15">
        <f t="shared" si="1"/>
        <v>6</v>
      </c>
      <c r="W13" s="15">
        <f t="shared" si="2"/>
        <v>6</v>
      </c>
    </row>
    <row r="14" spans="2:23" x14ac:dyDescent="0.25">
      <c r="B14" s="82" t="s">
        <v>191</v>
      </c>
      <c r="C14" s="83" t="s">
        <v>192</v>
      </c>
      <c r="D14" s="15">
        <v>1</v>
      </c>
      <c r="E14" s="15">
        <v>1</v>
      </c>
      <c r="F14" s="15">
        <v>1</v>
      </c>
      <c r="G14" s="15">
        <v>0</v>
      </c>
      <c r="H14" s="15">
        <v>0</v>
      </c>
      <c r="I14" s="15">
        <v>1</v>
      </c>
      <c r="J14" s="15">
        <v>0</v>
      </c>
      <c r="K14" s="15">
        <v>0</v>
      </c>
      <c r="L14" s="15">
        <v>0</v>
      </c>
      <c r="M14" s="15">
        <v>0</v>
      </c>
      <c r="N14" s="15">
        <v>0</v>
      </c>
      <c r="O14" s="15">
        <v>0</v>
      </c>
      <c r="P14" s="84">
        <v>0</v>
      </c>
      <c r="Q14" s="84">
        <v>1</v>
      </c>
      <c r="R14" s="85">
        <v>0</v>
      </c>
      <c r="S14" s="86">
        <f t="shared" ref="S14:S45" si="4">E14+F14+G14+H14+I14+J14+L14</f>
        <v>3</v>
      </c>
      <c r="T14" s="15">
        <v>0</v>
      </c>
      <c r="U14" s="15">
        <v>0</v>
      </c>
      <c r="V14" s="15">
        <f t="shared" si="1"/>
        <v>2</v>
      </c>
      <c r="W14" s="15">
        <f t="shared" si="2"/>
        <v>2</v>
      </c>
    </row>
    <row r="15" spans="2:23" x14ac:dyDescent="0.25">
      <c r="B15" s="82" t="s">
        <v>193</v>
      </c>
      <c r="C15" s="88" t="s">
        <v>194</v>
      </c>
      <c r="D15" s="15">
        <v>7</v>
      </c>
      <c r="E15" s="15">
        <v>7</v>
      </c>
      <c r="F15" s="15">
        <v>7</v>
      </c>
      <c r="G15" s="15">
        <v>0</v>
      </c>
      <c r="H15" s="15">
        <v>0</v>
      </c>
      <c r="I15" s="15">
        <v>0</v>
      </c>
      <c r="J15" s="15">
        <v>0</v>
      </c>
      <c r="K15" s="15">
        <v>0</v>
      </c>
      <c r="L15" s="15">
        <v>0</v>
      </c>
      <c r="M15" s="15">
        <v>0</v>
      </c>
      <c r="N15" s="15">
        <v>0</v>
      </c>
      <c r="O15" s="15">
        <v>0</v>
      </c>
      <c r="P15" s="84">
        <v>0</v>
      </c>
      <c r="Q15" s="84">
        <v>7</v>
      </c>
      <c r="R15" s="85">
        <v>0</v>
      </c>
      <c r="S15" s="86">
        <f t="shared" si="4"/>
        <v>14</v>
      </c>
      <c r="T15" s="15">
        <v>0</v>
      </c>
      <c r="U15" s="15">
        <v>0</v>
      </c>
      <c r="V15" s="15">
        <f t="shared" si="1"/>
        <v>7</v>
      </c>
      <c r="W15" s="15">
        <f t="shared" si="2"/>
        <v>7</v>
      </c>
    </row>
    <row r="16" spans="2:23" x14ac:dyDescent="0.25">
      <c r="B16" s="82" t="s">
        <v>195</v>
      </c>
      <c r="C16" s="83" t="s">
        <v>196</v>
      </c>
      <c r="D16" s="15">
        <v>13</v>
      </c>
      <c r="E16" s="15">
        <v>13</v>
      </c>
      <c r="F16" s="15">
        <v>13</v>
      </c>
      <c r="G16" s="15">
        <v>0</v>
      </c>
      <c r="H16" s="15">
        <v>0</v>
      </c>
      <c r="I16" s="15">
        <v>0</v>
      </c>
      <c r="J16" s="15">
        <v>0</v>
      </c>
      <c r="K16" s="15">
        <v>0</v>
      </c>
      <c r="L16" s="15">
        <v>0</v>
      </c>
      <c r="M16" s="15">
        <v>0</v>
      </c>
      <c r="N16" s="15">
        <v>0</v>
      </c>
      <c r="O16" s="15">
        <v>0</v>
      </c>
      <c r="P16" s="84">
        <v>0</v>
      </c>
      <c r="Q16" s="84">
        <v>13</v>
      </c>
      <c r="R16" s="85">
        <v>0</v>
      </c>
      <c r="S16" s="86">
        <f t="shared" si="4"/>
        <v>26</v>
      </c>
      <c r="T16" s="15">
        <v>0</v>
      </c>
      <c r="U16" s="15">
        <v>0</v>
      </c>
      <c r="V16" s="15">
        <f t="shared" si="1"/>
        <v>13</v>
      </c>
      <c r="W16" s="15">
        <f t="shared" si="2"/>
        <v>13</v>
      </c>
    </row>
    <row r="17" spans="2:23" x14ac:dyDescent="0.25">
      <c r="B17" s="82" t="s">
        <v>197</v>
      </c>
      <c r="C17" s="83" t="s">
        <v>198</v>
      </c>
      <c r="D17" s="15">
        <v>4</v>
      </c>
      <c r="E17" s="15">
        <v>8</v>
      </c>
      <c r="F17" s="15">
        <v>8</v>
      </c>
      <c r="G17" s="15">
        <v>0</v>
      </c>
      <c r="H17" s="15">
        <v>0</v>
      </c>
      <c r="I17" s="15">
        <v>0</v>
      </c>
      <c r="J17" s="15">
        <v>0</v>
      </c>
      <c r="K17" s="15">
        <v>0</v>
      </c>
      <c r="L17" s="15">
        <v>0</v>
      </c>
      <c r="M17" s="15">
        <v>0</v>
      </c>
      <c r="N17" s="15">
        <v>0</v>
      </c>
      <c r="O17" s="15">
        <v>0</v>
      </c>
      <c r="P17" s="84">
        <v>0</v>
      </c>
      <c r="Q17" s="84">
        <v>0</v>
      </c>
      <c r="R17" s="85">
        <v>4</v>
      </c>
      <c r="S17" s="86">
        <f t="shared" si="4"/>
        <v>16</v>
      </c>
      <c r="T17" s="15">
        <v>0</v>
      </c>
      <c r="U17" s="15">
        <v>0</v>
      </c>
      <c r="V17" s="15">
        <f t="shared" si="1"/>
        <v>8</v>
      </c>
      <c r="W17" s="15">
        <f t="shared" si="2"/>
        <v>8</v>
      </c>
    </row>
    <row r="18" spans="2:23" x14ac:dyDescent="0.25">
      <c r="B18" s="82" t="s">
        <v>199</v>
      </c>
      <c r="C18" s="88" t="s">
        <v>200</v>
      </c>
      <c r="D18" s="15">
        <v>4</v>
      </c>
      <c r="E18" s="15">
        <v>4</v>
      </c>
      <c r="F18" s="15">
        <v>4</v>
      </c>
      <c r="G18" s="15">
        <v>0</v>
      </c>
      <c r="H18" s="15">
        <v>0</v>
      </c>
      <c r="I18" s="15">
        <v>0</v>
      </c>
      <c r="J18" s="15">
        <v>0</v>
      </c>
      <c r="K18" s="15">
        <v>0</v>
      </c>
      <c r="L18" s="15">
        <v>0</v>
      </c>
      <c r="M18" s="15">
        <v>0</v>
      </c>
      <c r="N18" s="15">
        <v>0</v>
      </c>
      <c r="O18" s="15">
        <v>0</v>
      </c>
      <c r="P18" s="84">
        <v>0</v>
      </c>
      <c r="Q18" s="84">
        <v>4</v>
      </c>
      <c r="R18" s="85">
        <v>0</v>
      </c>
      <c r="S18" s="86">
        <f t="shared" si="4"/>
        <v>8</v>
      </c>
      <c r="T18" s="15">
        <v>0</v>
      </c>
      <c r="U18" s="15">
        <v>0</v>
      </c>
      <c r="V18" s="15">
        <f t="shared" si="1"/>
        <v>4</v>
      </c>
      <c r="W18" s="15">
        <f t="shared" si="2"/>
        <v>4</v>
      </c>
    </row>
    <row r="19" spans="2:23" x14ac:dyDescent="0.25">
      <c r="B19" s="82" t="s">
        <v>201</v>
      </c>
      <c r="C19" s="88" t="s">
        <v>202</v>
      </c>
      <c r="D19" s="15">
        <v>1</v>
      </c>
      <c r="E19" s="15">
        <v>2</v>
      </c>
      <c r="F19" s="15">
        <v>3</v>
      </c>
      <c r="G19" s="15">
        <v>1</v>
      </c>
      <c r="H19" s="15">
        <v>1</v>
      </c>
      <c r="I19" s="15">
        <v>0</v>
      </c>
      <c r="J19" s="15">
        <v>1</v>
      </c>
      <c r="K19" s="15">
        <v>1</v>
      </c>
      <c r="L19" s="15">
        <v>0</v>
      </c>
      <c r="M19" s="15">
        <v>0</v>
      </c>
      <c r="N19" s="15">
        <v>0</v>
      </c>
      <c r="O19" s="15">
        <v>0</v>
      </c>
      <c r="P19" s="84">
        <v>0</v>
      </c>
      <c r="Q19" s="84">
        <v>3</v>
      </c>
      <c r="R19" s="85">
        <v>1</v>
      </c>
      <c r="S19" s="86">
        <f t="shared" si="4"/>
        <v>8</v>
      </c>
      <c r="T19" s="15">
        <v>0</v>
      </c>
      <c r="U19" s="15">
        <v>0</v>
      </c>
      <c r="V19" s="15">
        <f t="shared" si="1"/>
        <v>4</v>
      </c>
      <c r="W19" s="15">
        <f t="shared" si="2"/>
        <v>4</v>
      </c>
    </row>
    <row r="20" spans="2:23" x14ac:dyDescent="0.25">
      <c r="B20" s="82" t="s">
        <v>203</v>
      </c>
      <c r="C20" s="83" t="s">
        <v>204</v>
      </c>
      <c r="D20" s="15">
        <v>1</v>
      </c>
      <c r="E20" s="15">
        <v>1</v>
      </c>
      <c r="F20" s="15">
        <v>1</v>
      </c>
      <c r="G20" s="15">
        <v>0</v>
      </c>
      <c r="H20" s="15">
        <v>0</v>
      </c>
      <c r="I20" s="15">
        <v>0</v>
      </c>
      <c r="J20" s="15">
        <v>0</v>
      </c>
      <c r="K20" s="15">
        <v>0</v>
      </c>
      <c r="L20" s="15">
        <v>0</v>
      </c>
      <c r="M20" s="15">
        <v>0</v>
      </c>
      <c r="N20" s="15">
        <v>0</v>
      </c>
      <c r="O20" s="15">
        <v>0</v>
      </c>
      <c r="P20" s="84">
        <v>1</v>
      </c>
      <c r="Q20" s="84">
        <v>0</v>
      </c>
      <c r="R20" s="85">
        <v>0</v>
      </c>
      <c r="S20" s="86">
        <f t="shared" si="4"/>
        <v>2</v>
      </c>
      <c r="T20" s="15">
        <v>0</v>
      </c>
      <c r="U20" s="15">
        <v>0</v>
      </c>
      <c r="V20" s="15">
        <f t="shared" si="1"/>
        <v>1</v>
      </c>
      <c r="W20" s="15">
        <f t="shared" si="2"/>
        <v>1</v>
      </c>
    </row>
    <row r="21" spans="2:23" x14ac:dyDescent="0.25">
      <c r="B21" s="82" t="s">
        <v>205</v>
      </c>
      <c r="C21" s="88" t="s">
        <v>206</v>
      </c>
      <c r="D21" s="15">
        <v>1</v>
      </c>
      <c r="E21" s="15">
        <v>2</v>
      </c>
      <c r="F21" s="15">
        <v>2</v>
      </c>
      <c r="G21" s="15">
        <v>1</v>
      </c>
      <c r="H21" s="15">
        <v>1</v>
      </c>
      <c r="I21" s="15">
        <v>0</v>
      </c>
      <c r="J21" s="15">
        <v>1</v>
      </c>
      <c r="K21" s="15">
        <v>1</v>
      </c>
      <c r="L21" s="15">
        <v>0</v>
      </c>
      <c r="M21" s="15">
        <v>0</v>
      </c>
      <c r="N21" s="15">
        <v>0</v>
      </c>
      <c r="O21" s="15">
        <v>0</v>
      </c>
      <c r="P21" s="84">
        <v>0</v>
      </c>
      <c r="Q21" s="84">
        <v>2</v>
      </c>
      <c r="R21" s="85">
        <v>1</v>
      </c>
      <c r="S21" s="86">
        <f t="shared" si="4"/>
        <v>7</v>
      </c>
      <c r="T21" s="15">
        <v>0</v>
      </c>
      <c r="U21" s="15">
        <v>0</v>
      </c>
      <c r="V21" s="15">
        <f t="shared" si="1"/>
        <v>4</v>
      </c>
      <c r="W21" s="15">
        <f t="shared" si="2"/>
        <v>4</v>
      </c>
    </row>
    <row r="22" spans="2:23" x14ac:dyDescent="0.25">
      <c r="B22" s="82" t="s">
        <v>207</v>
      </c>
      <c r="C22" s="83" t="s">
        <v>208</v>
      </c>
      <c r="D22" s="15">
        <v>1</v>
      </c>
      <c r="E22" s="15">
        <v>1</v>
      </c>
      <c r="F22" s="15">
        <v>1</v>
      </c>
      <c r="G22" s="15">
        <v>0</v>
      </c>
      <c r="H22" s="15">
        <v>0</v>
      </c>
      <c r="I22" s="15">
        <v>0</v>
      </c>
      <c r="J22" s="15">
        <v>0</v>
      </c>
      <c r="K22" s="15">
        <v>0</v>
      </c>
      <c r="L22" s="15">
        <v>0</v>
      </c>
      <c r="M22" s="15">
        <v>0</v>
      </c>
      <c r="N22" s="15">
        <v>0</v>
      </c>
      <c r="O22" s="15">
        <v>0</v>
      </c>
      <c r="P22" s="84">
        <v>1</v>
      </c>
      <c r="Q22" s="84">
        <v>0</v>
      </c>
      <c r="R22" s="85">
        <v>0</v>
      </c>
      <c r="S22" s="86">
        <f t="shared" si="4"/>
        <v>2</v>
      </c>
      <c r="T22" s="15">
        <v>0</v>
      </c>
      <c r="U22" s="15">
        <v>0</v>
      </c>
      <c r="V22" s="15">
        <f t="shared" si="1"/>
        <v>1</v>
      </c>
      <c r="W22" s="15">
        <f t="shared" si="2"/>
        <v>1</v>
      </c>
    </row>
    <row r="23" spans="2:23" x14ac:dyDescent="0.25">
      <c r="B23" s="82" t="s">
        <v>209</v>
      </c>
      <c r="C23" s="83" t="s">
        <v>210</v>
      </c>
      <c r="D23" s="15">
        <v>1</v>
      </c>
      <c r="E23" s="15">
        <v>1</v>
      </c>
      <c r="F23" s="15">
        <v>1</v>
      </c>
      <c r="G23" s="15">
        <v>1</v>
      </c>
      <c r="H23" s="15">
        <v>1</v>
      </c>
      <c r="I23" s="15">
        <v>0</v>
      </c>
      <c r="J23" s="15">
        <v>0</v>
      </c>
      <c r="K23" s="15">
        <v>0</v>
      </c>
      <c r="L23" s="15">
        <v>0</v>
      </c>
      <c r="M23" s="15">
        <v>0</v>
      </c>
      <c r="N23" s="15">
        <v>0</v>
      </c>
      <c r="O23" s="15">
        <v>0</v>
      </c>
      <c r="P23" s="84">
        <v>0</v>
      </c>
      <c r="Q23" s="84">
        <v>2</v>
      </c>
      <c r="R23" s="85">
        <v>0</v>
      </c>
      <c r="S23" s="86">
        <f t="shared" si="4"/>
        <v>4</v>
      </c>
      <c r="T23" s="15">
        <v>0</v>
      </c>
      <c r="U23" s="15">
        <v>0</v>
      </c>
      <c r="V23" s="15">
        <f t="shared" si="1"/>
        <v>2</v>
      </c>
      <c r="W23" s="15">
        <f t="shared" si="2"/>
        <v>2</v>
      </c>
    </row>
    <row r="24" spans="2:23" x14ac:dyDescent="0.25">
      <c r="B24" s="82" t="s">
        <v>211</v>
      </c>
      <c r="C24" s="83" t="s">
        <v>212</v>
      </c>
      <c r="D24" s="15">
        <v>1</v>
      </c>
      <c r="E24" s="15">
        <v>1</v>
      </c>
      <c r="F24" s="15">
        <v>1</v>
      </c>
      <c r="G24" s="15">
        <v>1</v>
      </c>
      <c r="H24" s="15">
        <v>1</v>
      </c>
      <c r="I24" s="15">
        <v>0</v>
      </c>
      <c r="J24" s="15">
        <v>0</v>
      </c>
      <c r="K24" s="15">
        <v>0</v>
      </c>
      <c r="L24" s="15">
        <v>0</v>
      </c>
      <c r="M24" s="15">
        <v>0</v>
      </c>
      <c r="N24" s="15">
        <v>0</v>
      </c>
      <c r="O24" s="15">
        <v>0</v>
      </c>
      <c r="P24" s="84">
        <v>0</v>
      </c>
      <c r="Q24" s="84">
        <v>2</v>
      </c>
      <c r="R24" s="85">
        <v>0</v>
      </c>
      <c r="S24" s="86">
        <f t="shared" si="4"/>
        <v>4</v>
      </c>
      <c r="T24" s="15">
        <v>0</v>
      </c>
      <c r="U24" s="15">
        <v>0</v>
      </c>
      <c r="V24" s="15">
        <f t="shared" si="1"/>
        <v>2</v>
      </c>
      <c r="W24" s="15">
        <f t="shared" si="2"/>
        <v>2</v>
      </c>
    </row>
    <row r="25" spans="2:23" x14ac:dyDescent="0.25">
      <c r="B25" s="82" t="s">
        <v>213</v>
      </c>
      <c r="C25" s="83" t="s">
        <v>214</v>
      </c>
      <c r="D25" s="15">
        <v>2</v>
      </c>
      <c r="E25" s="15">
        <v>2</v>
      </c>
      <c r="F25" s="15">
        <v>2</v>
      </c>
      <c r="G25" s="15">
        <v>0</v>
      </c>
      <c r="H25" s="15">
        <v>0</v>
      </c>
      <c r="I25" s="15">
        <v>0</v>
      </c>
      <c r="J25" s="15">
        <v>0</v>
      </c>
      <c r="K25" s="15">
        <v>0</v>
      </c>
      <c r="L25" s="15">
        <v>0</v>
      </c>
      <c r="M25" s="15">
        <v>0</v>
      </c>
      <c r="N25" s="15">
        <v>0</v>
      </c>
      <c r="O25" s="15">
        <v>0</v>
      </c>
      <c r="P25" s="84">
        <v>0</v>
      </c>
      <c r="Q25" s="84">
        <v>2</v>
      </c>
      <c r="R25" s="85">
        <v>0</v>
      </c>
      <c r="S25" s="86">
        <f t="shared" si="4"/>
        <v>4</v>
      </c>
      <c r="T25" s="15">
        <v>0</v>
      </c>
      <c r="U25" s="15">
        <v>0</v>
      </c>
      <c r="V25" s="15">
        <f t="shared" si="1"/>
        <v>2</v>
      </c>
      <c r="W25" s="15">
        <f t="shared" si="2"/>
        <v>2</v>
      </c>
    </row>
    <row r="26" spans="2:23" x14ac:dyDescent="0.25">
      <c r="B26" s="82" t="s">
        <v>215</v>
      </c>
      <c r="C26" s="83" t="s">
        <v>216</v>
      </c>
      <c r="D26" s="15">
        <v>4</v>
      </c>
      <c r="E26" s="15">
        <v>4</v>
      </c>
      <c r="F26" s="15">
        <v>4</v>
      </c>
      <c r="G26" s="15">
        <v>0</v>
      </c>
      <c r="H26" s="15">
        <v>0</v>
      </c>
      <c r="I26" s="15">
        <v>0</v>
      </c>
      <c r="J26" s="15">
        <v>0</v>
      </c>
      <c r="K26" s="15">
        <v>0</v>
      </c>
      <c r="L26" s="15">
        <v>0</v>
      </c>
      <c r="M26" s="15">
        <v>0</v>
      </c>
      <c r="N26" s="15">
        <v>0</v>
      </c>
      <c r="O26" s="15">
        <v>0</v>
      </c>
      <c r="P26" s="84">
        <v>0</v>
      </c>
      <c r="Q26" s="84">
        <v>4</v>
      </c>
      <c r="R26" s="85">
        <v>0</v>
      </c>
      <c r="S26" s="86">
        <f t="shared" si="4"/>
        <v>8</v>
      </c>
      <c r="T26" s="15">
        <v>0</v>
      </c>
      <c r="U26" s="15">
        <v>0</v>
      </c>
      <c r="V26" s="15">
        <f t="shared" si="1"/>
        <v>4</v>
      </c>
      <c r="W26" s="15">
        <f t="shared" si="2"/>
        <v>4</v>
      </c>
    </row>
    <row r="27" spans="2:23" x14ac:dyDescent="0.25">
      <c r="B27" s="82" t="s">
        <v>217</v>
      </c>
      <c r="C27" s="83" t="s">
        <v>218</v>
      </c>
      <c r="D27" s="15">
        <v>19</v>
      </c>
      <c r="E27" s="15">
        <v>19</v>
      </c>
      <c r="F27" s="15">
        <v>19</v>
      </c>
      <c r="G27" s="15">
        <v>0</v>
      </c>
      <c r="H27" s="15">
        <v>0</v>
      </c>
      <c r="I27" s="15">
        <v>0</v>
      </c>
      <c r="J27" s="15">
        <v>0</v>
      </c>
      <c r="K27" s="15">
        <v>0</v>
      </c>
      <c r="L27" s="15">
        <v>0</v>
      </c>
      <c r="M27" s="15">
        <v>0</v>
      </c>
      <c r="N27" s="15">
        <v>1</v>
      </c>
      <c r="O27" s="15">
        <v>1</v>
      </c>
      <c r="P27" s="84">
        <v>2</v>
      </c>
      <c r="Q27" s="84">
        <v>19</v>
      </c>
      <c r="R27" s="85">
        <v>0</v>
      </c>
      <c r="S27" s="86">
        <f t="shared" si="4"/>
        <v>38</v>
      </c>
      <c r="T27" s="15">
        <v>2</v>
      </c>
      <c r="U27" s="15">
        <v>0</v>
      </c>
      <c r="V27" s="15">
        <f t="shared" si="1"/>
        <v>19</v>
      </c>
      <c r="W27" s="15">
        <f t="shared" si="2"/>
        <v>20</v>
      </c>
    </row>
    <row r="28" spans="2:23" x14ac:dyDescent="0.25">
      <c r="B28" s="82" t="s">
        <v>219</v>
      </c>
      <c r="C28" s="83" t="s">
        <v>220</v>
      </c>
      <c r="D28" s="15">
        <v>3</v>
      </c>
      <c r="E28" s="15">
        <v>6</v>
      </c>
      <c r="F28" s="15">
        <v>6</v>
      </c>
      <c r="G28" s="15">
        <v>0</v>
      </c>
      <c r="H28" s="15">
        <v>0</v>
      </c>
      <c r="I28" s="15">
        <v>0</v>
      </c>
      <c r="J28" s="15">
        <v>0</v>
      </c>
      <c r="K28" s="15">
        <v>0</v>
      </c>
      <c r="L28" s="15">
        <v>0</v>
      </c>
      <c r="M28" s="15">
        <v>0</v>
      </c>
      <c r="N28" s="15">
        <v>1</v>
      </c>
      <c r="O28" s="15">
        <v>1</v>
      </c>
      <c r="P28" s="84">
        <v>0</v>
      </c>
      <c r="Q28" s="84">
        <v>3</v>
      </c>
      <c r="R28" s="85">
        <v>0</v>
      </c>
      <c r="S28" s="86">
        <f t="shared" si="4"/>
        <v>12</v>
      </c>
      <c r="T28" s="15">
        <v>0</v>
      </c>
      <c r="U28" s="15">
        <v>0</v>
      </c>
      <c r="V28" s="15">
        <f t="shared" si="1"/>
        <v>6</v>
      </c>
      <c r="W28" s="15">
        <f t="shared" si="2"/>
        <v>7</v>
      </c>
    </row>
    <row r="29" spans="2:23" x14ac:dyDescent="0.25">
      <c r="B29" s="82" t="s">
        <v>221</v>
      </c>
      <c r="C29" s="83" t="s">
        <v>222</v>
      </c>
      <c r="D29" s="15">
        <v>1</v>
      </c>
      <c r="E29" s="15">
        <v>1</v>
      </c>
      <c r="F29" s="15">
        <v>1</v>
      </c>
      <c r="G29" s="15">
        <v>0</v>
      </c>
      <c r="H29" s="15">
        <v>0</v>
      </c>
      <c r="I29" s="15">
        <v>0</v>
      </c>
      <c r="J29" s="15">
        <v>0</v>
      </c>
      <c r="K29" s="15">
        <v>0</v>
      </c>
      <c r="L29" s="15">
        <v>0</v>
      </c>
      <c r="M29" s="15">
        <v>0</v>
      </c>
      <c r="N29" s="15">
        <v>1</v>
      </c>
      <c r="O29" s="15">
        <v>1</v>
      </c>
      <c r="P29" s="84">
        <v>0</v>
      </c>
      <c r="Q29" s="84">
        <v>1</v>
      </c>
      <c r="R29" s="85">
        <v>0</v>
      </c>
      <c r="S29" s="86">
        <f t="shared" si="4"/>
        <v>2</v>
      </c>
      <c r="T29" s="15">
        <v>1</v>
      </c>
      <c r="U29" s="15">
        <v>0</v>
      </c>
      <c r="V29" s="15">
        <f t="shared" si="1"/>
        <v>1</v>
      </c>
      <c r="W29" s="15">
        <f t="shared" si="2"/>
        <v>2</v>
      </c>
    </row>
    <row r="30" spans="2:23" x14ac:dyDescent="0.25">
      <c r="B30" s="82" t="s">
        <v>223</v>
      </c>
      <c r="C30" s="83" t="s">
        <v>224</v>
      </c>
      <c r="D30" s="15">
        <v>1</v>
      </c>
      <c r="E30" s="15">
        <v>1</v>
      </c>
      <c r="F30" s="15">
        <v>1</v>
      </c>
      <c r="G30" s="15">
        <v>0</v>
      </c>
      <c r="H30" s="15">
        <v>0</v>
      </c>
      <c r="I30" s="15">
        <v>0</v>
      </c>
      <c r="J30" s="15">
        <v>0</v>
      </c>
      <c r="K30" s="15">
        <v>0</v>
      </c>
      <c r="L30" s="15">
        <v>0</v>
      </c>
      <c r="M30" s="15">
        <v>0</v>
      </c>
      <c r="N30" s="15">
        <v>1</v>
      </c>
      <c r="O30" s="15">
        <v>1</v>
      </c>
      <c r="P30" s="84">
        <v>0</v>
      </c>
      <c r="Q30" s="84">
        <v>1</v>
      </c>
      <c r="R30" s="85">
        <v>0</v>
      </c>
      <c r="S30" s="86">
        <f t="shared" si="4"/>
        <v>2</v>
      </c>
      <c r="T30" s="15">
        <v>1</v>
      </c>
      <c r="U30" s="15">
        <v>0</v>
      </c>
      <c r="V30" s="15">
        <f t="shared" si="1"/>
        <v>1</v>
      </c>
      <c r="W30" s="15">
        <f t="shared" si="2"/>
        <v>2</v>
      </c>
    </row>
    <row r="31" spans="2:23" x14ac:dyDescent="0.25">
      <c r="B31" s="82" t="s">
        <v>225</v>
      </c>
      <c r="C31" s="83" t="s">
        <v>226</v>
      </c>
      <c r="D31" s="15">
        <v>1</v>
      </c>
      <c r="E31" s="15">
        <v>1</v>
      </c>
      <c r="F31" s="15">
        <v>1</v>
      </c>
      <c r="G31" s="15">
        <v>0</v>
      </c>
      <c r="H31" s="15">
        <v>0</v>
      </c>
      <c r="I31" s="15">
        <v>0</v>
      </c>
      <c r="J31" s="15">
        <v>0</v>
      </c>
      <c r="K31" s="15">
        <v>0</v>
      </c>
      <c r="L31" s="15">
        <v>0</v>
      </c>
      <c r="M31" s="15">
        <v>0</v>
      </c>
      <c r="N31" s="15">
        <v>1</v>
      </c>
      <c r="O31" s="15">
        <v>1</v>
      </c>
      <c r="P31" s="84">
        <v>0</v>
      </c>
      <c r="Q31" s="84">
        <v>1</v>
      </c>
      <c r="R31" s="85">
        <v>0</v>
      </c>
      <c r="S31" s="86">
        <f t="shared" si="4"/>
        <v>2</v>
      </c>
      <c r="T31" s="15">
        <v>1</v>
      </c>
      <c r="U31" s="15">
        <v>0</v>
      </c>
      <c r="V31" s="15">
        <f t="shared" si="1"/>
        <v>1</v>
      </c>
      <c r="W31" s="15">
        <f t="shared" si="2"/>
        <v>2</v>
      </c>
    </row>
    <row r="32" spans="2:23" x14ac:dyDescent="0.25">
      <c r="B32" s="82" t="s">
        <v>227</v>
      </c>
      <c r="C32" s="83" t="s">
        <v>228</v>
      </c>
      <c r="D32" s="15">
        <v>1</v>
      </c>
      <c r="E32" s="15">
        <v>1</v>
      </c>
      <c r="F32" s="15">
        <v>1</v>
      </c>
      <c r="G32" s="15">
        <v>0</v>
      </c>
      <c r="H32" s="15">
        <v>0</v>
      </c>
      <c r="I32" s="15">
        <v>0</v>
      </c>
      <c r="J32" s="15">
        <v>0</v>
      </c>
      <c r="K32" s="15">
        <v>0</v>
      </c>
      <c r="L32" s="15">
        <v>0</v>
      </c>
      <c r="M32" s="15">
        <v>0</v>
      </c>
      <c r="N32" s="15">
        <v>1</v>
      </c>
      <c r="O32" s="15">
        <v>1</v>
      </c>
      <c r="P32" s="84">
        <v>0</v>
      </c>
      <c r="Q32" s="84">
        <v>1</v>
      </c>
      <c r="R32" s="85">
        <v>0</v>
      </c>
      <c r="S32" s="86">
        <f t="shared" si="4"/>
        <v>2</v>
      </c>
      <c r="T32" s="15">
        <v>1</v>
      </c>
      <c r="U32" s="15">
        <v>0</v>
      </c>
      <c r="V32" s="15">
        <f t="shared" si="1"/>
        <v>1</v>
      </c>
      <c r="W32" s="15">
        <f t="shared" si="2"/>
        <v>2</v>
      </c>
    </row>
    <row r="33" spans="2:23" x14ac:dyDescent="0.25">
      <c r="B33" s="82" t="s">
        <v>229</v>
      </c>
      <c r="C33" s="83" t="s">
        <v>230</v>
      </c>
      <c r="D33" s="15">
        <v>1</v>
      </c>
      <c r="E33" s="15">
        <v>1</v>
      </c>
      <c r="F33" s="15">
        <v>1</v>
      </c>
      <c r="G33" s="15">
        <v>0</v>
      </c>
      <c r="H33" s="15">
        <v>0</v>
      </c>
      <c r="I33" s="15">
        <v>0</v>
      </c>
      <c r="J33" s="15">
        <v>0</v>
      </c>
      <c r="K33" s="15">
        <v>0</v>
      </c>
      <c r="L33" s="15">
        <v>0</v>
      </c>
      <c r="M33" s="15">
        <v>0</v>
      </c>
      <c r="N33" s="15">
        <v>1</v>
      </c>
      <c r="O33" s="15">
        <v>1</v>
      </c>
      <c r="P33" s="84">
        <v>0</v>
      </c>
      <c r="Q33" s="84">
        <v>1</v>
      </c>
      <c r="R33" s="85">
        <v>0</v>
      </c>
      <c r="S33" s="86">
        <f t="shared" si="4"/>
        <v>2</v>
      </c>
      <c r="T33" s="15">
        <v>1</v>
      </c>
      <c r="U33" s="15">
        <v>0</v>
      </c>
      <c r="V33" s="15">
        <f t="shared" si="1"/>
        <v>1</v>
      </c>
      <c r="W33" s="15">
        <f t="shared" si="2"/>
        <v>2</v>
      </c>
    </row>
    <row r="34" spans="2:23" x14ac:dyDescent="0.25">
      <c r="B34" s="82" t="s">
        <v>231</v>
      </c>
      <c r="C34" s="83" t="s">
        <v>232</v>
      </c>
      <c r="D34" s="15">
        <v>1</v>
      </c>
      <c r="E34" s="15">
        <v>1</v>
      </c>
      <c r="F34" s="15">
        <v>1</v>
      </c>
      <c r="G34" s="15">
        <v>0</v>
      </c>
      <c r="H34" s="15">
        <v>0</v>
      </c>
      <c r="I34" s="15">
        <v>0</v>
      </c>
      <c r="J34" s="15">
        <v>0</v>
      </c>
      <c r="K34" s="15">
        <v>0</v>
      </c>
      <c r="L34" s="15">
        <v>0</v>
      </c>
      <c r="M34" s="15">
        <v>0</v>
      </c>
      <c r="N34" s="15">
        <v>0</v>
      </c>
      <c r="O34" s="15">
        <v>0</v>
      </c>
      <c r="P34" s="84">
        <v>0</v>
      </c>
      <c r="Q34" s="84">
        <v>1</v>
      </c>
      <c r="R34" s="85">
        <v>0</v>
      </c>
      <c r="S34" s="86">
        <f t="shared" si="4"/>
        <v>2</v>
      </c>
      <c r="T34" s="15">
        <v>0</v>
      </c>
      <c r="U34" s="15">
        <v>0</v>
      </c>
      <c r="V34" s="15">
        <f t="shared" si="1"/>
        <v>1</v>
      </c>
      <c r="W34" s="15">
        <f t="shared" si="2"/>
        <v>1</v>
      </c>
    </row>
    <row r="35" spans="2:23" x14ac:dyDescent="0.25">
      <c r="B35" s="82" t="s">
        <v>233</v>
      </c>
      <c r="C35" s="83" t="s">
        <v>234</v>
      </c>
      <c r="D35" s="15">
        <v>208</v>
      </c>
      <c r="E35" s="15">
        <v>208</v>
      </c>
      <c r="F35" s="15">
        <v>208</v>
      </c>
      <c r="G35" s="15">
        <v>0</v>
      </c>
      <c r="H35" s="15">
        <v>0</v>
      </c>
      <c r="I35" s="15">
        <v>0</v>
      </c>
      <c r="J35" s="15">
        <v>0</v>
      </c>
      <c r="K35" s="15">
        <v>0</v>
      </c>
      <c r="L35" s="15">
        <v>0</v>
      </c>
      <c r="M35" s="15">
        <v>0</v>
      </c>
      <c r="N35" s="15">
        <v>0</v>
      </c>
      <c r="O35" s="15">
        <v>0</v>
      </c>
      <c r="P35" s="84">
        <v>0</v>
      </c>
      <c r="Q35" s="84">
        <v>208</v>
      </c>
      <c r="R35" s="85">
        <v>0</v>
      </c>
      <c r="S35" s="86">
        <f t="shared" si="4"/>
        <v>416</v>
      </c>
      <c r="T35" s="15">
        <v>0</v>
      </c>
      <c r="U35" s="15">
        <v>0</v>
      </c>
      <c r="V35" s="15">
        <f t="shared" si="1"/>
        <v>208</v>
      </c>
      <c r="W35" s="15">
        <f t="shared" si="2"/>
        <v>208</v>
      </c>
    </row>
    <row r="36" spans="2:23" x14ac:dyDescent="0.25">
      <c r="B36" s="82" t="s">
        <v>235</v>
      </c>
      <c r="C36" s="83" t="s">
        <v>236</v>
      </c>
      <c r="D36" s="15">
        <v>100</v>
      </c>
      <c r="E36" s="15">
        <v>100</v>
      </c>
      <c r="F36" s="15">
        <v>100</v>
      </c>
      <c r="G36" s="15">
        <v>0</v>
      </c>
      <c r="H36" s="15">
        <v>0</v>
      </c>
      <c r="I36" s="15">
        <v>0</v>
      </c>
      <c r="J36" s="15">
        <v>0</v>
      </c>
      <c r="K36" s="15">
        <v>0</v>
      </c>
      <c r="L36" s="15">
        <v>0</v>
      </c>
      <c r="M36" s="15">
        <v>0</v>
      </c>
      <c r="N36" s="15">
        <v>0</v>
      </c>
      <c r="O36" s="15">
        <v>0</v>
      </c>
      <c r="P36" s="84">
        <v>0</v>
      </c>
      <c r="Q36" s="84">
        <v>100</v>
      </c>
      <c r="R36" s="85">
        <v>0</v>
      </c>
      <c r="S36" s="86">
        <f t="shared" si="4"/>
        <v>200</v>
      </c>
      <c r="T36" s="15">
        <v>0</v>
      </c>
      <c r="U36" s="15">
        <v>0</v>
      </c>
      <c r="V36" s="15">
        <f t="shared" si="1"/>
        <v>100</v>
      </c>
      <c r="W36" s="15">
        <f t="shared" si="2"/>
        <v>100</v>
      </c>
    </row>
    <row r="37" spans="2:23" x14ac:dyDescent="0.25">
      <c r="B37" s="82" t="s">
        <v>237</v>
      </c>
      <c r="C37" s="83" t="s">
        <v>238</v>
      </c>
      <c r="D37" s="15">
        <v>11</v>
      </c>
      <c r="E37" s="15">
        <v>11</v>
      </c>
      <c r="F37" s="15">
        <v>11</v>
      </c>
      <c r="G37" s="15">
        <v>0</v>
      </c>
      <c r="H37" s="15">
        <v>0</v>
      </c>
      <c r="I37" s="15">
        <v>0</v>
      </c>
      <c r="J37" s="15">
        <v>0</v>
      </c>
      <c r="K37" s="15">
        <v>0</v>
      </c>
      <c r="L37" s="15">
        <v>0</v>
      </c>
      <c r="M37" s="15">
        <v>0</v>
      </c>
      <c r="N37" s="15">
        <v>0</v>
      </c>
      <c r="O37" s="15">
        <v>0</v>
      </c>
      <c r="P37" s="84">
        <v>0</v>
      </c>
      <c r="Q37" s="84">
        <v>11</v>
      </c>
      <c r="R37" s="85">
        <v>0</v>
      </c>
      <c r="S37" s="86">
        <f t="shared" si="4"/>
        <v>22</v>
      </c>
      <c r="T37" s="15">
        <v>0</v>
      </c>
      <c r="U37" s="15">
        <v>0</v>
      </c>
      <c r="V37" s="15">
        <f t="shared" si="1"/>
        <v>11</v>
      </c>
      <c r="W37" s="15">
        <f t="shared" si="2"/>
        <v>11</v>
      </c>
    </row>
    <row r="38" spans="2:23" x14ac:dyDescent="0.25">
      <c r="B38" s="82" t="s">
        <v>239</v>
      </c>
      <c r="C38" s="83" t="s">
        <v>240</v>
      </c>
      <c r="D38" s="15">
        <v>2</v>
      </c>
      <c r="E38" s="15">
        <v>0</v>
      </c>
      <c r="F38" s="15">
        <v>0</v>
      </c>
      <c r="G38" s="15">
        <v>0</v>
      </c>
      <c r="H38" s="15">
        <v>0</v>
      </c>
      <c r="I38" s="15">
        <v>0</v>
      </c>
      <c r="J38" s="15">
        <v>0</v>
      </c>
      <c r="K38" s="15">
        <v>0</v>
      </c>
      <c r="L38" s="15">
        <v>0</v>
      </c>
      <c r="M38" s="15">
        <v>0</v>
      </c>
      <c r="N38" s="15">
        <v>0</v>
      </c>
      <c r="O38" s="15">
        <v>0</v>
      </c>
      <c r="P38" s="84">
        <v>0</v>
      </c>
      <c r="Q38" s="84">
        <v>2</v>
      </c>
      <c r="R38" s="85">
        <v>0</v>
      </c>
      <c r="S38" s="86">
        <f t="shared" si="4"/>
        <v>0</v>
      </c>
      <c r="T38" s="15">
        <v>0</v>
      </c>
      <c r="U38" s="15">
        <v>0</v>
      </c>
      <c r="V38" s="15">
        <f t="shared" si="1"/>
        <v>0</v>
      </c>
      <c r="W38" s="15">
        <f t="shared" si="2"/>
        <v>0</v>
      </c>
    </row>
    <row r="39" spans="2:23" x14ac:dyDescent="0.25">
      <c r="B39" s="82" t="s">
        <v>241</v>
      </c>
      <c r="C39" s="83" t="s">
        <v>242</v>
      </c>
      <c r="D39" s="15">
        <v>2</v>
      </c>
      <c r="E39" s="15">
        <v>2</v>
      </c>
      <c r="F39" s="15">
        <v>2</v>
      </c>
      <c r="G39" s="15">
        <v>0</v>
      </c>
      <c r="H39" s="15">
        <v>0</v>
      </c>
      <c r="I39" s="15">
        <v>0</v>
      </c>
      <c r="J39" s="15">
        <v>0</v>
      </c>
      <c r="K39" s="15">
        <v>0</v>
      </c>
      <c r="L39" s="15">
        <v>0</v>
      </c>
      <c r="M39" s="15">
        <v>0</v>
      </c>
      <c r="N39" s="15">
        <v>0</v>
      </c>
      <c r="O39" s="15">
        <v>0</v>
      </c>
      <c r="P39" s="84">
        <v>0</v>
      </c>
      <c r="Q39" s="84">
        <v>2</v>
      </c>
      <c r="R39" s="85">
        <v>0</v>
      </c>
      <c r="S39" s="86">
        <f t="shared" si="4"/>
        <v>4</v>
      </c>
      <c r="T39" s="15">
        <v>0</v>
      </c>
      <c r="U39" s="15">
        <v>0</v>
      </c>
      <c r="V39" s="15">
        <f t="shared" si="1"/>
        <v>2</v>
      </c>
      <c r="W39" s="15">
        <f t="shared" si="2"/>
        <v>2</v>
      </c>
    </row>
    <row r="40" spans="2:23" x14ac:dyDescent="0.25">
      <c r="B40" s="82" t="s">
        <v>243</v>
      </c>
      <c r="C40" s="83" t="s">
        <v>244</v>
      </c>
      <c r="D40" s="15">
        <v>0</v>
      </c>
      <c r="E40" s="15">
        <v>10</v>
      </c>
      <c r="F40" s="15">
        <v>10</v>
      </c>
      <c r="G40" s="15">
        <v>3</v>
      </c>
      <c r="H40" s="15">
        <v>3</v>
      </c>
      <c r="I40" s="15">
        <v>0</v>
      </c>
      <c r="J40" s="15">
        <v>1</v>
      </c>
      <c r="K40" s="15">
        <v>1</v>
      </c>
      <c r="L40" s="15">
        <v>2</v>
      </c>
      <c r="M40" s="15">
        <v>2</v>
      </c>
      <c r="N40" s="15">
        <v>1</v>
      </c>
      <c r="O40" s="15">
        <v>1</v>
      </c>
      <c r="P40" s="84">
        <v>2</v>
      </c>
      <c r="Q40" s="84">
        <v>7</v>
      </c>
      <c r="R40" s="85">
        <v>2</v>
      </c>
      <c r="S40" s="86"/>
      <c r="T40" s="15"/>
      <c r="U40" s="15"/>
      <c r="V40" s="15"/>
      <c r="W40" s="15"/>
    </row>
    <row r="41" spans="2:23" ht="30" x14ac:dyDescent="0.25">
      <c r="B41" s="89">
        <v>38</v>
      </c>
      <c r="C41" s="90" t="s">
        <v>245</v>
      </c>
      <c r="D41" s="15">
        <v>2</v>
      </c>
      <c r="E41" s="15">
        <v>2</v>
      </c>
      <c r="F41" s="15">
        <v>2</v>
      </c>
      <c r="G41" s="15">
        <v>0</v>
      </c>
      <c r="H41" s="15">
        <v>0</v>
      </c>
      <c r="I41" s="15">
        <v>4</v>
      </c>
      <c r="J41" s="15">
        <v>0</v>
      </c>
      <c r="K41" s="15">
        <v>0</v>
      </c>
      <c r="L41" s="15">
        <v>0</v>
      </c>
      <c r="M41" s="15">
        <v>0</v>
      </c>
      <c r="N41" s="15">
        <v>0</v>
      </c>
      <c r="O41" s="15">
        <v>0</v>
      </c>
      <c r="P41" s="84">
        <v>0</v>
      </c>
      <c r="Q41" s="84">
        <v>6</v>
      </c>
      <c r="R41" s="84">
        <v>0</v>
      </c>
      <c r="S41" s="86"/>
      <c r="T41" s="15"/>
      <c r="U41" s="15"/>
      <c r="V41" s="15"/>
      <c r="W41" s="15"/>
    </row>
    <row r="42" spans="2:23" s="96" customFormat="1" ht="15.75" thickBot="1" x14ac:dyDescent="0.3">
      <c r="B42" s="91"/>
      <c r="C42" s="92" t="s">
        <v>246</v>
      </c>
      <c r="D42" s="93">
        <f>SUM(D4:D41)</f>
        <v>413</v>
      </c>
      <c r="E42" s="93">
        <f t="shared" ref="E42:R42" si="5">SUM(E4:E41)</f>
        <v>445</v>
      </c>
      <c r="F42" s="93">
        <f t="shared" si="5"/>
        <v>446</v>
      </c>
      <c r="G42" s="93">
        <f t="shared" si="5"/>
        <v>15</v>
      </c>
      <c r="H42" s="93">
        <f t="shared" si="5"/>
        <v>15</v>
      </c>
      <c r="I42" s="93">
        <f t="shared" si="5"/>
        <v>6</v>
      </c>
      <c r="J42" s="93">
        <f t="shared" si="5"/>
        <v>4</v>
      </c>
      <c r="K42" s="93">
        <f t="shared" si="5"/>
        <v>4</v>
      </c>
      <c r="L42" s="93">
        <f t="shared" si="5"/>
        <v>2</v>
      </c>
      <c r="M42" s="93">
        <f t="shared" si="5"/>
        <v>2</v>
      </c>
      <c r="N42" s="93">
        <f t="shared" si="5"/>
        <v>12</v>
      </c>
      <c r="O42" s="93">
        <f t="shared" si="5"/>
        <v>12</v>
      </c>
      <c r="P42" s="93">
        <f t="shared" si="5"/>
        <v>7</v>
      </c>
      <c r="Q42" s="93">
        <f t="shared" si="5"/>
        <v>429</v>
      </c>
      <c r="R42" s="93">
        <f t="shared" si="5"/>
        <v>14</v>
      </c>
      <c r="S42" s="94"/>
      <c r="T42" s="95"/>
      <c r="U42" s="95"/>
      <c r="V42" s="95"/>
      <c r="W42" s="95"/>
    </row>
    <row r="43" spans="2:23" x14ac:dyDescent="0.25">
      <c r="B43" s="97"/>
      <c r="C43" s="98"/>
      <c r="D43" s="99"/>
      <c r="E43" s="99"/>
      <c r="F43" s="99"/>
      <c r="G43" s="99"/>
      <c r="H43" s="99"/>
      <c r="I43" s="99"/>
      <c r="J43" s="99"/>
      <c r="K43" s="99"/>
      <c r="L43" s="99"/>
      <c r="M43" s="99"/>
      <c r="N43" s="99"/>
      <c r="O43" s="99"/>
      <c r="P43" s="99"/>
      <c r="Q43" s="99"/>
      <c r="R43" s="100"/>
      <c r="S43" s="86"/>
      <c r="T43" s="15"/>
      <c r="U43" s="15"/>
      <c r="V43" s="15"/>
      <c r="W43" s="15"/>
    </row>
    <row r="44" spans="2:23" x14ac:dyDescent="0.25">
      <c r="B44" s="101">
        <v>1</v>
      </c>
      <c r="C44" s="83" t="s">
        <v>247</v>
      </c>
      <c r="D44" s="15">
        <v>20</v>
      </c>
      <c r="E44" s="15">
        <v>0</v>
      </c>
      <c r="F44" s="15">
        <v>0</v>
      </c>
      <c r="G44" s="15">
        <v>0</v>
      </c>
      <c r="H44" s="15">
        <v>0</v>
      </c>
      <c r="I44" s="15">
        <v>0</v>
      </c>
      <c r="J44" s="162">
        <v>20</v>
      </c>
      <c r="K44" s="162">
        <v>20</v>
      </c>
      <c r="L44" s="15">
        <v>0</v>
      </c>
      <c r="M44" s="15">
        <v>0</v>
      </c>
      <c r="N44" s="15">
        <v>0</v>
      </c>
      <c r="O44" s="15">
        <v>0</v>
      </c>
      <c r="P44" s="15">
        <v>0</v>
      </c>
      <c r="Q44" s="15">
        <v>20</v>
      </c>
      <c r="R44" s="102">
        <v>0</v>
      </c>
      <c r="S44" s="86">
        <f t="shared" si="4"/>
        <v>20</v>
      </c>
      <c r="T44" s="15">
        <v>0</v>
      </c>
      <c r="U44" s="15">
        <v>0</v>
      </c>
      <c r="V44" s="15">
        <f t="shared" si="1"/>
        <v>20</v>
      </c>
      <c r="W44" s="15">
        <f t="shared" si="2"/>
        <v>20</v>
      </c>
    </row>
    <row r="45" spans="2:23" ht="30" x14ac:dyDescent="0.25">
      <c r="B45" s="101">
        <v>2</v>
      </c>
      <c r="C45" s="161" t="s">
        <v>274</v>
      </c>
      <c r="D45" s="15">
        <v>36</v>
      </c>
      <c r="E45" s="15">
        <v>0</v>
      </c>
      <c r="F45" s="15">
        <v>0</v>
      </c>
      <c r="G45" s="15">
        <v>0</v>
      </c>
      <c r="H45" s="15">
        <v>0</v>
      </c>
      <c r="I45" s="15">
        <v>0</v>
      </c>
      <c r="J45" s="15">
        <v>0</v>
      </c>
      <c r="K45" s="15">
        <v>0</v>
      </c>
      <c r="L45" s="15">
        <v>34</v>
      </c>
      <c r="M45" s="15">
        <v>34</v>
      </c>
      <c r="N45" s="15">
        <v>0</v>
      </c>
      <c r="O45" s="15">
        <v>0</v>
      </c>
      <c r="P45" s="15">
        <v>0</v>
      </c>
      <c r="Q45" s="15">
        <v>0</v>
      </c>
      <c r="R45" s="102">
        <v>0</v>
      </c>
      <c r="S45" s="86">
        <f t="shared" si="4"/>
        <v>34</v>
      </c>
      <c r="T45" s="15">
        <v>0</v>
      </c>
      <c r="U45" s="15">
        <v>0</v>
      </c>
      <c r="V45" s="15">
        <f t="shared" si="1"/>
        <v>34</v>
      </c>
      <c r="W45" s="15">
        <f t="shared" si="2"/>
        <v>34</v>
      </c>
    </row>
    <row r="46" spans="2:23" ht="15.75" thickBot="1" x14ac:dyDescent="0.3">
      <c r="B46" s="91"/>
      <c r="C46" s="92" t="s">
        <v>248</v>
      </c>
      <c r="D46" s="93">
        <f>SUM(D44:D45)</f>
        <v>56</v>
      </c>
      <c r="E46" s="93">
        <f t="shared" ref="E46:R46" si="6">SUM(E44:E45)</f>
        <v>0</v>
      </c>
      <c r="F46" s="93">
        <f t="shared" si="6"/>
        <v>0</v>
      </c>
      <c r="G46" s="93">
        <f t="shared" si="6"/>
        <v>0</v>
      </c>
      <c r="H46" s="93">
        <f t="shared" si="6"/>
        <v>0</v>
      </c>
      <c r="I46" s="93">
        <f t="shared" si="6"/>
        <v>0</v>
      </c>
      <c r="J46" s="93">
        <f t="shared" si="6"/>
        <v>20</v>
      </c>
      <c r="K46" s="93">
        <f t="shared" si="6"/>
        <v>20</v>
      </c>
      <c r="L46" s="93">
        <f t="shared" si="6"/>
        <v>34</v>
      </c>
      <c r="M46" s="93">
        <f t="shared" si="6"/>
        <v>34</v>
      </c>
      <c r="N46" s="93">
        <f t="shared" si="6"/>
        <v>0</v>
      </c>
      <c r="O46" s="93">
        <v>0</v>
      </c>
      <c r="P46" s="93">
        <f t="shared" si="6"/>
        <v>0</v>
      </c>
      <c r="Q46" s="93">
        <f t="shared" si="6"/>
        <v>20</v>
      </c>
      <c r="R46" s="103">
        <f t="shared" si="6"/>
        <v>0</v>
      </c>
      <c r="S46" s="86"/>
      <c r="T46" s="15"/>
      <c r="U46" s="15"/>
      <c r="V46" s="15"/>
      <c r="W46" s="15"/>
    </row>
    <row r="47" spans="2:23" x14ac:dyDescent="0.25">
      <c r="B47" s="104"/>
      <c r="C47" s="98"/>
      <c r="D47" s="105"/>
      <c r="E47" s="105"/>
      <c r="F47" s="105"/>
      <c r="G47" s="105"/>
      <c r="H47" s="105"/>
      <c r="I47" s="105"/>
      <c r="J47" s="105"/>
      <c r="K47" s="105"/>
      <c r="L47" s="105"/>
      <c r="M47" s="105"/>
      <c r="N47" s="105"/>
      <c r="O47" s="105"/>
      <c r="P47" s="105"/>
      <c r="Q47" s="105"/>
      <c r="R47" s="106"/>
      <c r="S47" s="86"/>
      <c r="T47" s="15"/>
      <c r="U47" s="15"/>
      <c r="V47" s="15"/>
      <c r="W47" s="15"/>
    </row>
    <row r="48" spans="2:23" x14ac:dyDescent="0.25">
      <c r="B48" s="101">
        <v>3</v>
      </c>
      <c r="C48" s="83" t="s">
        <v>249</v>
      </c>
      <c r="D48" s="15">
        <v>24</v>
      </c>
      <c r="E48" s="15">
        <v>24</v>
      </c>
      <c r="F48" s="15">
        <v>0</v>
      </c>
      <c r="G48" s="15">
        <v>0</v>
      </c>
      <c r="H48" s="15">
        <v>0</v>
      </c>
      <c r="I48" s="15">
        <v>0</v>
      </c>
      <c r="J48" s="15">
        <v>0</v>
      </c>
      <c r="K48" s="15">
        <v>0</v>
      </c>
      <c r="L48" s="15">
        <v>0</v>
      </c>
      <c r="M48" s="15">
        <v>0</v>
      </c>
      <c r="N48" s="15">
        <v>0</v>
      </c>
      <c r="O48" s="15">
        <v>0</v>
      </c>
      <c r="P48" s="15">
        <v>0</v>
      </c>
      <c r="Q48" s="15">
        <v>0</v>
      </c>
      <c r="R48" s="102">
        <v>0</v>
      </c>
      <c r="S48" s="86">
        <v>48</v>
      </c>
      <c r="T48" s="15">
        <v>0</v>
      </c>
      <c r="U48" s="15">
        <v>0</v>
      </c>
      <c r="V48" s="15">
        <f t="shared" si="1"/>
        <v>24</v>
      </c>
      <c r="W48" s="15">
        <f t="shared" si="2"/>
        <v>24</v>
      </c>
    </row>
    <row r="49" spans="2:23" x14ac:dyDescent="0.25">
      <c r="B49" s="101">
        <v>4</v>
      </c>
      <c r="C49" s="83" t="s">
        <v>250</v>
      </c>
      <c r="D49" s="15">
        <v>24</v>
      </c>
      <c r="E49" s="15">
        <v>24</v>
      </c>
      <c r="F49" s="15">
        <v>0</v>
      </c>
      <c r="G49" s="15">
        <v>0</v>
      </c>
      <c r="H49" s="15">
        <v>0</v>
      </c>
      <c r="I49" s="15">
        <v>0</v>
      </c>
      <c r="J49" s="15">
        <v>0</v>
      </c>
      <c r="K49" s="15">
        <v>0</v>
      </c>
      <c r="L49" s="15">
        <v>0</v>
      </c>
      <c r="M49" s="15">
        <v>0</v>
      </c>
      <c r="N49" s="15">
        <v>0</v>
      </c>
      <c r="O49" s="15">
        <v>0</v>
      </c>
      <c r="P49" s="15">
        <v>0</v>
      </c>
      <c r="Q49" s="15">
        <v>0</v>
      </c>
      <c r="R49" s="102">
        <v>0</v>
      </c>
      <c r="S49" s="86">
        <v>48</v>
      </c>
      <c r="T49" s="15">
        <v>0</v>
      </c>
      <c r="U49" s="15">
        <v>0</v>
      </c>
      <c r="V49" s="15">
        <f t="shared" si="1"/>
        <v>24</v>
      </c>
      <c r="W49" s="15">
        <f t="shared" si="2"/>
        <v>24</v>
      </c>
    </row>
    <row r="50" spans="2:23" x14ac:dyDescent="0.25">
      <c r="B50" s="101">
        <v>5</v>
      </c>
      <c r="C50" s="83" t="s">
        <v>251</v>
      </c>
      <c r="D50" s="15">
        <v>24</v>
      </c>
      <c r="E50" s="15">
        <v>24</v>
      </c>
      <c r="F50" s="15">
        <v>0</v>
      </c>
      <c r="G50" s="15">
        <v>0</v>
      </c>
      <c r="H50" s="15">
        <v>0</v>
      </c>
      <c r="I50" s="15">
        <v>0</v>
      </c>
      <c r="J50" s="15">
        <v>0</v>
      </c>
      <c r="K50" s="15">
        <v>0</v>
      </c>
      <c r="L50" s="15">
        <v>0</v>
      </c>
      <c r="M50" s="15">
        <v>0</v>
      </c>
      <c r="N50" s="15">
        <v>0</v>
      </c>
      <c r="O50" s="15">
        <v>0</v>
      </c>
      <c r="P50" s="15">
        <v>0</v>
      </c>
      <c r="Q50" s="15">
        <v>0</v>
      </c>
      <c r="R50" s="102">
        <v>0</v>
      </c>
      <c r="S50" s="86">
        <v>48</v>
      </c>
      <c r="T50" s="15">
        <v>0</v>
      </c>
      <c r="U50" s="15">
        <v>0</v>
      </c>
      <c r="V50" s="15">
        <f t="shared" si="1"/>
        <v>24</v>
      </c>
      <c r="W50" s="15">
        <f t="shared" si="2"/>
        <v>24</v>
      </c>
    </row>
    <row r="51" spans="2:23" x14ac:dyDescent="0.25">
      <c r="B51" s="101">
        <v>6</v>
      </c>
      <c r="C51" s="83" t="s">
        <v>252</v>
      </c>
      <c r="D51" s="15">
        <v>24</v>
      </c>
      <c r="E51" s="15">
        <v>24</v>
      </c>
      <c r="F51" s="15">
        <v>0</v>
      </c>
      <c r="G51" s="15">
        <v>0</v>
      </c>
      <c r="H51" s="15">
        <v>0</v>
      </c>
      <c r="I51" s="15">
        <v>0</v>
      </c>
      <c r="J51" s="15">
        <v>0</v>
      </c>
      <c r="K51" s="15">
        <v>0</v>
      </c>
      <c r="L51" s="15">
        <v>0</v>
      </c>
      <c r="M51" s="15">
        <v>0</v>
      </c>
      <c r="N51" s="15">
        <v>0</v>
      </c>
      <c r="O51" s="15">
        <v>0</v>
      </c>
      <c r="P51" s="15">
        <v>0</v>
      </c>
      <c r="Q51" s="15">
        <v>0</v>
      </c>
      <c r="R51" s="102">
        <v>0</v>
      </c>
      <c r="S51" s="86"/>
      <c r="T51" s="15"/>
      <c r="U51" s="15"/>
      <c r="V51" s="15"/>
      <c r="W51" s="15"/>
    </row>
    <row r="52" spans="2:23" ht="15.75" thickBot="1" x14ac:dyDescent="0.3">
      <c r="B52" s="107"/>
      <c r="C52" s="108" t="s">
        <v>253</v>
      </c>
      <c r="D52" s="109">
        <f>SUM(D48:D51)</f>
        <v>96</v>
      </c>
      <c r="E52" s="109">
        <f t="shared" ref="E52:R52" si="7">SUM(E48:E51)</f>
        <v>96</v>
      </c>
      <c r="F52" s="109">
        <f t="shared" si="7"/>
        <v>0</v>
      </c>
      <c r="G52" s="109">
        <f t="shared" si="7"/>
        <v>0</v>
      </c>
      <c r="H52" s="109">
        <f t="shared" si="7"/>
        <v>0</v>
      </c>
      <c r="I52" s="109">
        <f t="shared" si="7"/>
        <v>0</v>
      </c>
      <c r="J52" s="109">
        <f t="shared" si="7"/>
        <v>0</v>
      </c>
      <c r="K52" s="109">
        <f t="shared" si="7"/>
        <v>0</v>
      </c>
      <c r="L52" s="109">
        <f t="shared" si="7"/>
        <v>0</v>
      </c>
      <c r="M52" s="109">
        <f t="shared" si="7"/>
        <v>0</v>
      </c>
      <c r="N52" s="109">
        <f t="shared" si="7"/>
        <v>0</v>
      </c>
      <c r="O52" s="109">
        <v>0</v>
      </c>
      <c r="P52" s="109">
        <f t="shared" si="7"/>
        <v>0</v>
      </c>
      <c r="Q52" s="109">
        <f t="shared" si="7"/>
        <v>0</v>
      </c>
      <c r="R52" s="109">
        <f t="shared" si="7"/>
        <v>0</v>
      </c>
      <c r="S52" s="86"/>
      <c r="T52" s="15"/>
      <c r="U52" s="15"/>
      <c r="V52" s="15"/>
      <c r="W52" s="15"/>
    </row>
    <row r="53" spans="2:23" x14ac:dyDescent="0.25">
      <c r="B53" s="159" t="s">
        <v>254</v>
      </c>
      <c r="C53" s="159"/>
      <c r="D53" s="110">
        <f>D42+D46+D52</f>
        <v>565</v>
      </c>
      <c r="E53" s="111">
        <f>E42+E46+E52</f>
        <v>541</v>
      </c>
      <c r="F53" s="112">
        <f>F42+F46+F52</f>
        <v>446</v>
      </c>
      <c r="G53" s="111">
        <f t="shared" ref="G53:R53" si="8">G42+G46+G52</f>
        <v>15</v>
      </c>
      <c r="H53" s="112">
        <f t="shared" si="8"/>
        <v>15</v>
      </c>
      <c r="I53" s="111">
        <f t="shared" si="8"/>
        <v>6</v>
      </c>
      <c r="J53" s="113">
        <f t="shared" si="8"/>
        <v>24</v>
      </c>
      <c r="K53" s="114">
        <f t="shared" si="8"/>
        <v>24</v>
      </c>
      <c r="L53" s="113">
        <f t="shared" si="8"/>
        <v>36</v>
      </c>
      <c r="M53" s="114">
        <f t="shared" si="8"/>
        <v>36</v>
      </c>
      <c r="N53" s="115">
        <f t="shared" si="8"/>
        <v>12</v>
      </c>
      <c r="O53" s="115">
        <f t="shared" si="8"/>
        <v>12</v>
      </c>
      <c r="P53" s="110">
        <f t="shared" si="8"/>
        <v>7</v>
      </c>
      <c r="Q53" s="110">
        <f t="shared" si="8"/>
        <v>449</v>
      </c>
      <c r="R53" s="110">
        <f t="shared" si="8"/>
        <v>14</v>
      </c>
      <c r="S53" s="116">
        <f>SUM(S4:S52)</f>
        <v>1053</v>
      </c>
      <c r="T53" s="116">
        <f>SUM(T4:T52)</f>
        <v>17</v>
      </c>
      <c r="U53" s="116">
        <f>SUM(U4:U52)</f>
        <v>23</v>
      </c>
      <c r="V53" s="116">
        <f>SUM(V4:V52)</f>
        <v>576</v>
      </c>
      <c r="W53" s="116">
        <f>SUM(W4:W52)</f>
        <v>587</v>
      </c>
    </row>
    <row r="59" spans="2:23" x14ac:dyDescent="0.25">
      <c r="C59" s="155" t="s">
        <v>255</v>
      </c>
      <c r="D59" s="155"/>
      <c r="E59" s="155"/>
    </row>
    <row r="60" spans="2:23" x14ac:dyDescent="0.25">
      <c r="C60" s="117"/>
      <c r="D60" s="117" t="s">
        <v>256</v>
      </c>
      <c r="E60" s="117" t="s">
        <v>257</v>
      </c>
    </row>
    <row r="61" spans="2:23" x14ac:dyDescent="0.25">
      <c r="C61" s="83" t="s">
        <v>258</v>
      </c>
      <c r="D61" s="15">
        <f>E42+G42+I42+J42</f>
        <v>470</v>
      </c>
      <c r="E61" s="15">
        <f>F42+H42+K42</f>
        <v>465</v>
      </c>
    </row>
    <row r="62" spans="2:23" x14ac:dyDescent="0.25">
      <c r="C62" s="83" t="s">
        <v>275</v>
      </c>
      <c r="D62" s="15">
        <f>J46</f>
        <v>20</v>
      </c>
      <c r="E62" s="15">
        <v>20</v>
      </c>
    </row>
    <row r="63" spans="2:23" ht="15.75" thickBot="1" x14ac:dyDescent="0.3">
      <c r="C63" s="83" t="s">
        <v>262</v>
      </c>
      <c r="D63" s="15">
        <v>12</v>
      </c>
      <c r="E63" s="15">
        <v>12</v>
      </c>
    </row>
    <row r="64" spans="2:23" ht="15.75" thickBot="1" x14ac:dyDescent="0.3">
      <c r="C64" s="127" t="s">
        <v>259</v>
      </c>
      <c r="D64" s="128">
        <f>SUM(D61:D63)</f>
        <v>502</v>
      </c>
      <c r="E64" s="128">
        <f>SUM(E61:E63)</f>
        <v>497</v>
      </c>
      <c r="F64" s="122">
        <f>SUM(D64:E64)</f>
        <v>999</v>
      </c>
    </row>
    <row r="65" spans="3:6" ht="45" x14ac:dyDescent="0.25">
      <c r="C65" s="83" t="s">
        <v>150</v>
      </c>
      <c r="D65" s="15">
        <v>36</v>
      </c>
      <c r="E65" s="15">
        <v>36</v>
      </c>
      <c r="F65" s="129" t="s">
        <v>268</v>
      </c>
    </row>
    <row r="66" spans="3:6" x14ac:dyDescent="0.25">
      <c r="C66" s="125" t="s">
        <v>269</v>
      </c>
      <c r="D66" s="126">
        <f>SUM(D64:D65)</f>
        <v>538</v>
      </c>
      <c r="E66" s="126">
        <f>SUM(E64:E65)</f>
        <v>533</v>
      </c>
      <c r="F66" s="70">
        <f>D66+E66</f>
        <v>1071</v>
      </c>
    </row>
  </sheetData>
  <mergeCells count="8">
    <mergeCell ref="C59:E59"/>
    <mergeCell ref="L2:M2"/>
    <mergeCell ref="P2:R2"/>
    <mergeCell ref="V2:W2"/>
    <mergeCell ref="B53:C53"/>
    <mergeCell ref="E2:F2"/>
    <mergeCell ref="G2:H2"/>
    <mergeCell ref="J2:K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04CFF-144F-4115-A82B-FAB5AD301175}">
  <dimension ref="A1"/>
  <sheetViews>
    <sheetView topLeftCell="A10" workbookViewId="0">
      <selection activeCell="K28" sqref="K28"/>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BoQ Quantity</vt:lpstr>
      <vt:lpstr>Access Switches</vt:lpstr>
      <vt:lpstr>Core Switches</vt:lpstr>
      <vt:lpstr>Wireless Access Points</vt:lpstr>
      <vt:lpstr>Passive</vt:lpstr>
      <vt:lpstr>NDL</vt:lpstr>
      <vt:lpstr>Nwetwork Diagram</vt:lpstr>
      <vt:lpstr>Passive!Print_Area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Sagar Vichare</cp:lastModifiedBy>
  <dcterms:created xsi:type="dcterms:W3CDTF">2023-01-03T03:32:35Z</dcterms:created>
  <dcterms:modified xsi:type="dcterms:W3CDTF">2023-01-25T09:31:17Z</dcterms:modified>
</cp:coreProperties>
</file>